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cpgoray\Google Drive\AAI Europe\Envios SHARE, Goalpost, Age-structure\"/>
    </mc:Choice>
  </mc:AlternateContent>
  <bookViews>
    <workbookView xWindow="0" yWindow="0" windowWidth="20490" windowHeight="7320" tabRatio="798"/>
  </bookViews>
  <sheets>
    <sheet name="1. EMPLOYMENT" sheetId="12" r:id="rId1"/>
    <sheet name="2. PARTICIPATION" sheetId="13" r:id="rId2"/>
    <sheet name="3. INDEP_LIVING" sheetId="17" r:id="rId3"/>
    <sheet name="4. CAPACITY" sheetId="16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30" i="17" l="1"/>
  <c r="H34" i="17"/>
  <c r="H33" i="17"/>
  <c r="H32" i="17"/>
  <c r="H31" i="17"/>
  <c r="H108" i="17"/>
  <c r="H107" i="17"/>
  <c r="H106" i="17"/>
  <c r="H105" i="17"/>
  <c r="H104" i="17"/>
  <c r="H71" i="17"/>
  <c r="H70" i="17"/>
  <c r="H69" i="17"/>
  <c r="H68" i="17"/>
  <c r="H67" i="17"/>
  <c r="E104" i="13" l="1"/>
  <c r="D30" i="12"/>
  <c r="C30" i="12"/>
  <c r="J108" i="17" l="1"/>
  <c r="I108" i="17"/>
  <c r="E108" i="17"/>
  <c r="D108" i="17"/>
  <c r="C108" i="17"/>
  <c r="J107" i="17"/>
  <c r="I107" i="17"/>
  <c r="E107" i="17"/>
  <c r="D107" i="17"/>
  <c r="C107" i="17"/>
  <c r="J106" i="17"/>
  <c r="I106" i="17"/>
  <c r="E106" i="17"/>
  <c r="D106" i="17"/>
  <c r="C106" i="17"/>
  <c r="J105" i="17"/>
  <c r="I105" i="17"/>
  <c r="E105" i="17"/>
  <c r="D105" i="17"/>
  <c r="C105" i="17"/>
  <c r="J104" i="17"/>
  <c r="I104" i="17"/>
  <c r="E104" i="17"/>
  <c r="D104" i="17"/>
  <c r="C104" i="17"/>
  <c r="J71" i="17"/>
  <c r="I71" i="17"/>
  <c r="E71" i="17"/>
  <c r="D71" i="17"/>
  <c r="C71" i="17"/>
  <c r="J70" i="17"/>
  <c r="I70" i="17"/>
  <c r="E70" i="17"/>
  <c r="D70" i="17"/>
  <c r="C70" i="17"/>
  <c r="J69" i="17"/>
  <c r="I69" i="17"/>
  <c r="E69" i="17"/>
  <c r="D69" i="17"/>
  <c r="C69" i="17"/>
  <c r="J68" i="17"/>
  <c r="I68" i="17"/>
  <c r="E68" i="17"/>
  <c r="D68" i="17"/>
  <c r="C68" i="17"/>
  <c r="J67" i="17"/>
  <c r="I67" i="17"/>
  <c r="E67" i="17"/>
  <c r="D67" i="17"/>
  <c r="C67" i="17"/>
  <c r="J34" i="17"/>
  <c r="I34" i="17"/>
  <c r="E34" i="17"/>
  <c r="D34" i="17"/>
  <c r="C34" i="17"/>
  <c r="J33" i="17"/>
  <c r="I33" i="17"/>
  <c r="E33" i="17"/>
  <c r="D33" i="17"/>
  <c r="C33" i="17"/>
  <c r="J32" i="17"/>
  <c r="I32" i="17"/>
  <c r="E32" i="17"/>
  <c r="D32" i="17"/>
  <c r="C32" i="17"/>
  <c r="J31" i="17"/>
  <c r="I31" i="17"/>
  <c r="E31" i="17"/>
  <c r="D31" i="17"/>
  <c r="C31" i="17"/>
  <c r="J30" i="17"/>
  <c r="I30" i="17"/>
  <c r="E30" i="17"/>
  <c r="D30" i="17"/>
  <c r="C30" i="17"/>
  <c r="D104" i="13" l="1"/>
  <c r="D105" i="13"/>
  <c r="D67" i="13"/>
  <c r="D68" i="13"/>
  <c r="D30" i="13"/>
  <c r="D31" i="13"/>
  <c r="D30" i="16"/>
  <c r="D31" i="16"/>
  <c r="D67" i="16"/>
  <c r="D68" i="16"/>
  <c r="D104" i="16"/>
  <c r="D105" i="16"/>
  <c r="C31" i="12" l="1"/>
  <c r="C30" i="13" l="1"/>
  <c r="K87" i="12" l="1"/>
  <c r="K50" i="12"/>
  <c r="K13" i="12"/>
  <c r="N50" i="12" l="1"/>
  <c r="H71" i="16"/>
  <c r="G71" i="16"/>
  <c r="F71" i="16"/>
  <c r="E71" i="16"/>
  <c r="D71" i="16"/>
  <c r="H70" i="16"/>
  <c r="G70" i="16"/>
  <c r="F70" i="16"/>
  <c r="E70" i="16"/>
  <c r="D70" i="16"/>
  <c r="H69" i="16"/>
  <c r="G69" i="16"/>
  <c r="F69" i="16"/>
  <c r="E69" i="16"/>
  <c r="D69" i="16"/>
  <c r="H68" i="16"/>
  <c r="G68" i="16"/>
  <c r="F68" i="16"/>
  <c r="E68" i="16"/>
  <c r="H67" i="16"/>
  <c r="G67" i="16"/>
  <c r="F67" i="16"/>
  <c r="E67" i="16"/>
  <c r="F108" i="12" l="1"/>
  <c r="E108" i="12"/>
  <c r="D108" i="12"/>
  <c r="C108" i="12"/>
  <c r="F107" i="12"/>
  <c r="E107" i="12"/>
  <c r="D107" i="12"/>
  <c r="C107" i="12"/>
  <c r="F106" i="12"/>
  <c r="E106" i="12"/>
  <c r="D106" i="12"/>
  <c r="C106" i="12"/>
  <c r="F105" i="12"/>
  <c r="E105" i="12"/>
  <c r="D105" i="12"/>
  <c r="C105" i="12"/>
  <c r="F104" i="12"/>
  <c r="E104" i="12"/>
  <c r="D104" i="12"/>
  <c r="C104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6" i="12"/>
  <c r="K85" i="12"/>
  <c r="K84" i="12"/>
  <c r="K83" i="12"/>
  <c r="K82" i="12"/>
  <c r="K81" i="12"/>
  <c r="K80" i="12"/>
  <c r="K79" i="12"/>
  <c r="K78" i="12"/>
  <c r="K77" i="12"/>
  <c r="F71" i="12"/>
  <c r="E71" i="12"/>
  <c r="D71" i="12"/>
  <c r="C71" i="12"/>
  <c r="F70" i="12"/>
  <c r="E70" i="12"/>
  <c r="D70" i="12"/>
  <c r="C70" i="12"/>
  <c r="F69" i="12"/>
  <c r="E69" i="12"/>
  <c r="D69" i="12"/>
  <c r="C69" i="12"/>
  <c r="F68" i="12"/>
  <c r="E68" i="12"/>
  <c r="D68" i="12"/>
  <c r="C68" i="12"/>
  <c r="F67" i="12"/>
  <c r="E67" i="12"/>
  <c r="D67" i="12"/>
  <c r="C67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49" i="12"/>
  <c r="K48" i="12"/>
  <c r="K47" i="12"/>
  <c r="K46" i="12"/>
  <c r="K45" i="12"/>
  <c r="K44" i="12"/>
  <c r="K43" i="12"/>
  <c r="K42" i="12"/>
  <c r="K41" i="12"/>
  <c r="K40" i="12"/>
  <c r="F34" i="12"/>
  <c r="E34" i="12"/>
  <c r="D34" i="12"/>
  <c r="C34" i="12"/>
  <c r="F33" i="12"/>
  <c r="E33" i="12"/>
  <c r="D33" i="12"/>
  <c r="C33" i="12"/>
  <c r="F32" i="12"/>
  <c r="E32" i="12"/>
  <c r="D32" i="12"/>
  <c r="C32" i="12"/>
  <c r="F31" i="12"/>
  <c r="E31" i="12"/>
  <c r="D31" i="12"/>
  <c r="F30" i="12"/>
  <c r="E30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2" i="12"/>
  <c r="K11" i="12"/>
  <c r="K10" i="12"/>
  <c r="K9" i="12"/>
  <c r="K8" i="12"/>
  <c r="K7" i="12"/>
  <c r="K6" i="12"/>
  <c r="K5" i="12"/>
  <c r="K4" i="12"/>
  <c r="K3" i="12"/>
  <c r="K104" i="12" l="1"/>
  <c r="K30" i="12"/>
  <c r="L24" i="12"/>
  <c r="L27" i="12"/>
  <c r="N44" i="12"/>
  <c r="N53" i="12"/>
  <c r="N41" i="12"/>
  <c r="N49" i="12"/>
  <c r="N58" i="12"/>
  <c r="N47" i="12"/>
  <c r="N56" i="12"/>
  <c r="N48" i="12"/>
  <c r="N57" i="12"/>
  <c r="N42" i="12"/>
  <c r="N51" i="12"/>
  <c r="N43" i="12"/>
  <c r="N52" i="12"/>
  <c r="N45" i="12"/>
  <c r="N54" i="12"/>
  <c r="N46" i="12"/>
  <c r="N55" i="12"/>
  <c r="N62" i="12"/>
  <c r="N59" i="12"/>
  <c r="N63" i="12"/>
  <c r="N60" i="12"/>
  <c r="N64" i="12"/>
  <c r="N61" i="12"/>
  <c r="L87" i="12"/>
  <c r="L50" i="12"/>
  <c r="L13" i="12"/>
  <c r="N40" i="12"/>
  <c r="L4" i="12"/>
  <c r="L78" i="12"/>
  <c r="L17" i="12"/>
  <c r="L6" i="12"/>
  <c r="L15" i="12"/>
  <c r="L23" i="12"/>
  <c r="K31" i="12"/>
  <c r="L7" i="12"/>
  <c r="L11" i="12"/>
  <c r="K68" i="12"/>
  <c r="L44" i="12"/>
  <c r="K108" i="12"/>
  <c r="L81" i="12"/>
  <c r="L85" i="12"/>
  <c r="L90" i="12"/>
  <c r="L94" i="12"/>
  <c r="L98" i="12"/>
  <c r="L12" i="12"/>
  <c r="L21" i="12"/>
  <c r="L25" i="12"/>
  <c r="L82" i="12"/>
  <c r="L9" i="12"/>
  <c r="L42" i="12"/>
  <c r="L46" i="12"/>
  <c r="L79" i="12"/>
  <c r="L83" i="12"/>
  <c r="L88" i="12"/>
  <c r="L92" i="12"/>
  <c r="L96" i="12"/>
  <c r="L100" i="12"/>
  <c r="L8" i="12"/>
  <c r="L5" i="12"/>
  <c r="L10" i="12"/>
  <c r="L19" i="12"/>
  <c r="L80" i="12"/>
  <c r="L84" i="12"/>
  <c r="K32" i="12"/>
  <c r="L40" i="12"/>
  <c r="L51" i="12"/>
  <c r="K33" i="12"/>
  <c r="K69" i="12"/>
  <c r="L77" i="12"/>
  <c r="K105" i="12"/>
  <c r="K34" i="12"/>
  <c r="L41" i="12"/>
  <c r="L43" i="12"/>
  <c r="L45" i="12"/>
  <c r="L47" i="12"/>
  <c r="L49" i="12"/>
  <c r="L52" i="12"/>
  <c r="L54" i="12"/>
  <c r="L56" i="12"/>
  <c r="L58" i="12"/>
  <c r="L60" i="12"/>
  <c r="L62" i="12"/>
  <c r="L64" i="12"/>
  <c r="K70" i="12"/>
  <c r="K106" i="12"/>
  <c r="L3" i="12"/>
  <c r="L14" i="12"/>
  <c r="L16" i="12"/>
  <c r="L18" i="12"/>
  <c r="L20" i="12"/>
  <c r="L22" i="12"/>
  <c r="L26" i="12"/>
  <c r="K67" i="12"/>
  <c r="K71" i="12"/>
  <c r="L86" i="12"/>
  <c r="L89" i="12"/>
  <c r="L91" i="12"/>
  <c r="L93" i="12"/>
  <c r="L95" i="12"/>
  <c r="L97" i="12"/>
  <c r="L99" i="12"/>
  <c r="L101" i="12"/>
  <c r="K107" i="12"/>
  <c r="L48" i="12"/>
  <c r="L53" i="12"/>
  <c r="L55" i="12"/>
  <c r="L57" i="12"/>
  <c r="L59" i="12"/>
  <c r="L61" i="12"/>
  <c r="L63" i="12"/>
  <c r="N67" i="12" l="1"/>
  <c r="F108" i="13"/>
  <c r="E108" i="13"/>
  <c r="D108" i="13"/>
  <c r="C108" i="13"/>
  <c r="F107" i="13"/>
  <c r="E107" i="13"/>
  <c r="D107" i="13"/>
  <c r="C107" i="13"/>
  <c r="F106" i="13"/>
  <c r="E106" i="13"/>
  <c r="D106" i="13"/>
  <c r="C106" i="13"/>
  <c r="F105" i="13"/>
  <c r="E105" i="13"/>
  <c r="C105" i="13"/>
  <c r="F104" i="13"/>
  <c r="C104" i="13"/>
  <c r="F71" i="13"/>
  <c r="E71" i="13"/>
  <c r="D71" i="13"/>
  <c r="C71" i="13"/>
  <c r="F70" i="13"/>
  <c r="E70" i="13"/>
  <c r="D70" i="13"/>
  <c r="C70" i="13"/>
  <c r="F69" i="13"/>
  <c r="E69" i="13"/>
  <c r="D69" i="13"/>
  <c r="C69" i="13"/>
  <c r="F68" i="13"/>
  <c r="E68" i="13"/>
  <c r="C68" i="13"/>
  <c r="F67" i="13"/>
  <c r="E67" i="13"/>
  <c r="C67" i="13"/>
  <c r="F34" i="13"/>
  <c r="E34" i="13"/>
  <c r="D34" i="13"/>
  <c r="C34" i="13"/>
  <c r="F33" i="13"/>
  <c r="E33" i="13"/>
  <c r="D33" i="13"/>
  <c r="C33" i="13"/>
  <c r="F32" i="13"/>
  <c r="E32" i="13"/>
  <c r="D32" i="13"/>
  <c r="C32" i="13"/>
  <c r="F31" i="13"/>
  <c r="E31" i="13"/>
  <c r="C31" i="13"/>
  <c r="F30" i="13"/>
  <c r="E30" i="13"/>
  <c r="H108" i="16"/>
  <c r="G108" i="16"/>
  <c r="F108" i="16"/>
  <c r="E108" i="16"/>
  <c r="D108" i="16"/>
  <c r="H107" i="16"/>
  <c r="F107" i="16"/>
  <c r="E107" i="16"/>
  <c r="D107" i="16"/>
  <c r="H106" i="16"/>
  <c r="G106" i="16"/>
  <c r="F106" i="16"/>
  <c r="E106" i="16"/>
  <c r="D106" i="16"/>
  <c r="H105" i="16"/>
  <c r="F105" i="16"/>
  <c r="E105" i="16"/>
  <c r="H104" i="16"/>
  <c r="G104" i="16"/>
  <c r="F104" i="16"/>
  <c r="E104" i="16"/>
  <c r="H34" i="16"/>
  <c r="F34" i="16"/>
  <c r="E34" i="16"/>
  <c r="D34" i="16"/>
  <c r="H33" i="16"/>
  <c r="F33" i="16"/>
  <c r="E33" i="16"/>
  <c r="D33" i="16"/>
  <c r="H32" i="16"/>
  <c r="F32" i="16"/>
  <c r="E32" i="16"/>
  <c r="D32" i="16"/>
  <c r="H31" i="16"/>
  <c r="F31" i="16"/>
  <c r="E31" i="16"/>
  <c r="H30" i="16"/>
  <c r="F30" i="16"/>
  <c r="E30" i="16"/>
  <c r="G34" i="16"/>
  <c r="G33" i="16" l="1"/>
  <c r="G105" i="16"/>
  <c r="G107" i="16"/>
  <c r="G31" i="16"/>
  <c r="G32" i="16"/>
  <c r="G30" i="16"/>
</calcChain>
</file>

<file path=xl/sharedStrings.xml><?xml version="1.0" encoding="utf-8"?>
<sst xmlns="http://schemas.openxmlformats.org/spreadsheetml/2006/main" count="557" uniqueCount="80">
  <si>
    <t>Cyprus</t>
  </si>
  <si>
    <t>Latvia</t>
  </si>
  <si>
    <t>Lithuania</t>
  </si>
  <si>
    <t>Luxembourg</t>
  </si>
  <si>
    <t>Hungary</t>
  </si>
  <si>
    <t>Malta</t>
  </si>
  <si>
    <t>Austria</t>
  </si>
  <si>
    <t>Poland</t>
  </si>
  <si>
    <t>Portugal</t>
  </si>
  <si>
    <t>Romania</t>
  </si>
  <si>
    <t>Slovenia</t>
  </si>
  <si>
    <t>Slovakia</t>
  </si>
  <si>
    <t>Finland</t>
  </si>
  <si>
    <t>Sweden</t>
  </si>
  <si>
    <t>Germany</t>
  </si>
  <si>
    <t>Bulgaria</t>
  </si>
  <si>
    <t>Czech Republic</t>
  </si>
  <si>
    <t>Denmark</t>
  </si>
  <si>
    <t>Estonia</t>
  </si>
  <si>
    <t>Greece</t>
  </si>
  <si>
    <t>Spain</t>
  </si>
  <si>
    <t>France</t>
  </si>
  <si>
    <t>Italy</t>
  </si>
  <si>
    <t>Country</t>
  </si>
  <si>
    <t>Belgium</t>
  </si>
  <si>
    <t>Mean</t>
  </si>
  <si>
    <t>N</t>
  </si>
  <si>
    <t>Min</t>
  </si>
  <si>
    <t>Max</t>
  </si>
  <si>
    <t>STDV</t>
  </si>
  <si>
    <t>4.1 RLE achievement of 50 years at age 55</t>
  </si>
  <si>
    <t>4.2 Share of healthy life years in the RLE at age 55</t>
  </si>
  <si>
    <t>4.3 Mental well-being</t>
  </si>
  <si>
    <t>4.4 Use of ICT</t>
  </si>
  <si>
    <t>4.6 Educational attainment</t>
  </si>
  <si>
    <t>Capacity and enabling environment for active ageing (TOTAL)</t>
  </si>
  <si>
    <t>Capacity and enabling environment for active ageing (MEN)</t>
  </si>
  <si>
    <t>Capacity and enabling environment for active ageing (WOMEN)</t>
  </si>
  <si>
    <t>1.1 Employment rate 55-59</t>
  </si>
  <si>
    <t>1.2 Employment rate 60-64</t>
  </si>
  <si>
    <t>1.3 Employment rate 65-69</t>
  </si>
  <si>
    <t>1.4 Employment rate 70-74</t>
  </si>
  <si>
    <t>Nr.</t>
  </si>
  <si>
    <t>2.4 Political participation</t>
  </si>
  <si>
    <t>2.1 Voluntary activities</t>
  </si>
  <si>
    <t>Participation in society (MEN)</t>
  </si>
  <si>
    <t>Participation in society (WOMEN)</t>
  </si>
  <si>
    <t>Croatia</t>
  </si>
  <si>
    <t>Weights</t>
  </si>
  <si>
    <t>Rank</t>
  </si>
  <si>
    <t>W1</t>
  </si>
  <si>
    <t>W2</t>
  </si>
  <si>
    <t>W3</t>
  </si>
  <si>
    <t>W4</t>
  </si>
  <si>
    <t>Value</t>
  </si>
  <si>
    <t>sum</t>
  </si>
  <si>
    <t>Participation in society (TOTAL)</t>
  </si>
  <si>
    <t>Gender Gap</t>
  </si>
  <si>
    <t>Employment 
(TOTAL)</t>
  </si>
  <si>
    <t>Employment 
(MEN)</t>
  </si>
  <si>
    <t>Employment 
(WOMEN)</t>
  </si>
  <si>
    <t>Points</t>
  </si>
  <si>
    <t>2018 AAI</t>
  </si>
  <si>
    <t>Independent, healthy and secure living (TOTAL)</t>
  </si>
  <si>
    <t>3.2 No unmet needs of health and dental care</t>
  </si>
  <si>
    <t>3.3 Independent living arrangements</t>
  </si>
  <si>
    <t>3.4 Relative median income</t>
  </si>
  <si>
    <t>3.5 No poverty risk</t>
  </si>
  <si>
    <t>3.6 No severe  material deprivation</t>
  </si>
  <si>
    <t>3.7 Physical safety</t>
  </si>
  <si>
    <t>3.8 Lifelong learning</t>
  </si>
  <si>
    <t>Independent, healthy and secure living (MEN)</t>
  </si>
  <si>
    <t>3.6 No severe material deprivation</t>
  </si>
  <si>
    <t>Independent, healthy and secure living (WOMEN)</t>
  </si>
  <si>
    <t>3.1 Physical exercise (op.3)</t>
  </si>
  <si>
    <t>4.5 Social connectedness (op.2)</t>
  </si>
  <si>
    <t>SHARE-7</t>
  </si>
  <si>
    <t xml:space="preserve">2.2 Care to children, grandchildren </t>
  </si>
  <si>
    <t xml:space="preserve">2.3 Care to older adults </t>
  </si>
  <si>
    <t xml:space="preserve">2.2 Care to children, grandchildren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</si>
</sst>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%"/>
    <numFmt numFmtId="166" formatCode="#,##0.0"/>
  </numFmts>
  <fonts count="24" x14ac:knownFonts="1">
    <font>
      <sz val="11"/>
      <name val="Arial"/>
    </font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name val="Arial"/>
      <family val="2"/>
      <charset val="186"/>
    </font>
    <font>
      <sz val="8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  <charset val="186"/>
    </font>
    <font>
      <sz val="11"/>
      <color theme="1"/>
      <name val="Calibri"/>
      <family val="2"/>
      <scheme val="minor"/>
    </font>
    <font>
      <sz val="11"/>
      <name val="Arial"/>
      <family val="2"/>
      <charset val="186"/>
    </font>
    <font>
      <sz val="11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sz val="11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indexed="10"/>
      <name val="Times New Roman"/>
      <family val="1"/>
    </font>
    <font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7">
    <xf numFmtId="0" fontId="0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4" fillId="2" borderId="0" applyNumberFormat="0" applyBorder="0" applyAlignment="0" applyProtection="0"/>
    <xf numFmtId="0" fontId="3" fillId="0" borderId="0"/>
    <xf numFmtId="0" fontId="15" fillId="0" borderId="0"/>
    <xf numFmtId="0" fontId="2" fillId="0" borderId="0"/>
    <xf numFmtId="0" fontId="2" fillId="0" borderId="0"/>
    <xf numFmtId="0" fontId="2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0" fillId="0" borderId="0"/>
    <xf numFmtId="0" fontId="8" fillId="0" borderId="0"/>
    <xf numFmtId="0" fontId="1" fillId="0" borderId="0"/>
    <xf numFmtId="0" fontId="21" fillId="0" borderId="0"/>
    <xf numFmtId="0" fontId="22" fillId="0" borderId="0"/>
  </cellStyleXfs>
  <cellXfs count="146">
    <xf numFmtId="0" fontId="0" fillId="0" borderId="0" xfId="0"/>
    <xf numFmtId="164" fontId="17" fillId="0" borderId="1" xfId="0" applyNumberFormat="1" applyFont="1" applyFill="1" applyBorder="1" applyAlignment="1" applyProtection="1">
      <alignment horizontal="center"/>
    </xf>
    <xf numFmtId="164" fontId="17" fillId="0" borderId="12" xfId="0" applyNumberFormat="1" applyFont="1" applyFill="1" applyBorder="1" applyAlignment="1" applyProtection="1">
      <alignment horizontal="center"/>
    </xf>
    <xf numFmtId="164" fontId="17" fillId="0" borderId="14" xfId="0" applyNumberFormat="1" applyFont="1" applyFill="1" applyBorder="1" applyAlignment="1" applyProtection="1">
      <alignment horizontal="center"/>
    </xf>
    <xf numFmtId="164" fontId="17" fillId="0" borderId="15" xfId="0" applyNumberFormat="1" applyFont="1" applyFill="1" applyBorder="1" applyAlignment="1" applyProtection="1">
      <alignment horizontal="center"/>
    </xf>
    <xf numFmtId="164" fontId="17" fillId="0" borderId="1" xfId="0" applyNumberFormat="1" applyFont="1" applyFill="1" applyBorder="1" applyAlignment="1">
      <alignment horizontal="center"/>
    </xf>
    <xf numFmtId="164" fontId="17" fillId="0" borderId="24" xfId="0" applyNumberFormat="1" applyFont="1" applyFill="1" applyBorder="1" applyAlignment="1" applyProtection="1">
      <alignment horizontal="center" vertical="center"/>
    </xf>
    <xf numFmtId="164" fontId="17" fillId="0" borderId="1" xfId="0" applyNumberFormat="1" applyFont="1" applyFill="1" applyBorder="1" applyAlignment="1" applyProtection="1">
      <alignment horizontal="center" vertical="center"/>
    </xf>
    <xf numFmtId="164" fontId="17" fillId="0" borderId="0" xfId="0" applyNumberFormat="1" applyFont="1" applyFill="1" applyBorder="1" applyAlignment="1">
      <alignment horizontal="center"/>
    </xf>
    <xf numFmtId="164" fontId="17" fillId="0" borderId="12" xfId="0" applyNumberFormat="1" applyFont="1" applyFill="1" applyBorder="1" applyAlignment="1" applyProtection="1">
      <alignment horizontal="center" vertical="center"/>
    </xf>
    <xf numFmtId="164" fontId="17" fillId="0" borderId="15" xfId="0" applyNumberFormat="1" applyFont="1" applyFill="1" applyBorder="1" applyAlignment="1" applyProtection="1">
      <alignment horizontal="center" vertical="center"/>
    </xf>
    <xf numFmtId="164" fontId="17" fillId="0" borderId="25" xfId="0" applyNumberFormat="1" applyFont="1" applyFill="1" applyBorder="1" applyAlignment="1" applyProtection="1">
      <alignment horizontal="center" vertical="center"/>
    </xf>
    <xf numFmtId="0" fontId="17" fillId="0" borderId="0" xfId="0" applyFont="1" applyFill="1" applyBorder="1"/>
    <xf numFmtId="0" fontId="17" fillId="0" borderId="0" xfId="0" applyFont="1" applyFill="1" applyBorder="1" applyAlignment="1">
      <alignment horizontal="left" vertical="top"/>
    </xf>
    <xf numFmtId="0" fontId="16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/>
    </xf>
    <xf numFmtId="164" fontId="17" fillId="0" borderId="0" xfId="0" applyNumberFormat="1" applyFont="1" applyFill="1" applyBorder="1" applyAlignment="1" applyProtection="1">
      <alignment horizontal="center"/>
    </xf>
    <xf numFmtId="164" fontId="17" fillId="0" borderId="9" xfId="0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7" fillId="0" borderId="0" xfId="0" applyFont="1" applyFill="1"/>
    <xf numFmtId="164" fontId="17" fillId="0" borderId="11" xfId="0" applyNumberFormat="1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6" fillId="0" borderId="0" xfId="0" applyFont="1" applyFill="1" applyBorder="1"/>
    <xf numFmtId="0" fontId="18" fillId="0" borderId="0" xfId="0" applyFont="1" applyFill="1" applyBorder="1"/>
    <xf numFmtId="164" fontId="17" fillId="0" borderId="13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17" fillId="0" borderId="1" xfId="0" applyFont="1" applyFill="1" applyBorder="1"/>
    <xf numFmtId="1" fontId="17" fillId="0" borderId="1" xfId="0" applyNumberFormat="1" applyFont="1" applyFill="1" applyBorder="1" applyAlignment="1">
      <alignment horizontal="center"/>
    </xf>
    <xf numFmtId="0" fontId="16" fillId="0" borderId="18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/>
    </xf>
    <xf numFmtId="164" fontId="17" fillId="0" borderId="20" xfId="0" applyNumberFormat="1" applyFont="1" applyFill="1" applyBorder="1" applyAlignment="1">
      <alignment horizontal="center" vertical="center"/>
    </xf>
    <xf numFmtId="164" fontId="17" fillId="0" borderId="19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4" fontId="17" fillId="0" borderId="18" xfId="0" applyNumberFormat="1" applyFont="1" applyFill="1" applyBorder="1" applyAlignment="1">
      <alignment horizontal="center" vertical="center"/>
    </xf>
    <xf numFmtId="165" fontId="17" fillId="0" borderId="0" xfId="11" applyNumberFormat="1" applyFont="1" applyFill="1" applyBorder="1" applyProtection="1"/>
    <xf numFmtId="0" fontId="17" fillId="0" borderId="0" xfId="0" applyNumberFormat="1" applyFont="1" applyFill="1" applyBorder="1" applyAlignment="1"/>
    <xf numFmtId="0" fontId="16" fillId="0" borderId="16" xfId="4" applyFont="1" applyFill="1" applyBorder="1" applyAlignment="1">
      <alignment horizontal="center" vertical="center" wrapText="1"/>
    </xf>
    <xf numFmtId="0" fontId="16" fillId="0" borderId="8" xfId="4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/>
    </xf>
    <xf numFmtId="0" fontId="17" fillId="0" borderId="0" xfId="0" applyFont="1" applyFill="1" applyAlignment="1">
      <alignment vertical="center"/>
    </xf>
    <xf numFmtId="164" fontId="17" fillId="0" borderId="0" xfId="0" applyNumberFormat="1" applyFont="1" applyFill="1"/>
    <xf numFmtId="0" fontId="16" fillId="0" borderId="0" xfId="4" applyFont="1" applyFill="1" applyBorder="1"/>
    <xf numFmtId="0" fontId="17" fillId="0" borderId="0" xfId="0" applyFont="1" applyFill="1" applyBorder="1" applyAlignment="1">
      <alignment horizontal="center"/>
    </xf>
    <xf numFmtId="164" fontId="17" fillId="0" borderId="0" xfId="4" applyNumberFormat="1" applyFont="1" applyFill="1" applyBorder="1" applyAlignment="1" applyProtection="1">
      <alignment horizontal="center"/>
      <protection locked="0"/>
    </xf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Protection="1"/>
    <xf numFmtId="0" fontId="17" fillId="0" borderId="0" xfId="4" applyFont="1" applyFill="1" applyProtection="1"/>
    <xf numFmtId="0" fontId="17" fillId="0" borderId="0" xfId="4" applyFont="1" applyFill="1"/>
    <xf numFmtId="0" fontId="17" fillId="0" borderId="0" xfId="0" applyFont="1" applyFill="1" applyBorder="1" applyProtection="1"/>
    <xf numFmtId="0" fontId="17" fillId="0" borderId="0" xfId="0" applyFont="1" applyFill="1" applyAlignment="1">
      <alignment horizontal="center"/>
    </xf>
    <xf numFmtId="0" fontId="18" fillId="0" borderId="0" xfId="0" applyFont="1" applyFill="1" applyBorder="1" applyProtection="1"/>
    <xf numFmtId="0" fontId="19" fillId="0" borderId="0" xfId="4" applyFont="1" applyFill="1" applyBorder="1" applyAlignment="1">
      <alignment horizontal="center"/>
    </xf>
    <xf numFmtId="0" fontId="16" fillId="0" borderId="21" xfId="0" applyFont="1" applyFill="1" applyBorder="1" applyAlignment="1">
      <alignment horizontal="center" vertical="center"/>
    </xf>
    <xf numFmtId="0" fontId="16" fillId="0" borderId="22" xfId="0" applyFont="1" applyFill="1" applyBorder="1" applyAlignment="1">
      <alignment horizontal="center" vertical="center"/>
    </xf>
    <xf numFmtId="0" fontId="16" fillId="0" borderId="0" xfId="4" applyFont="1" applyFill="1"/>
    <xf numFmtId="0" fontId="17" fillId="0" borderId="0" xfId="4" applyFont="1" applyFill="1" applyAlignment="1">
      <alignment horizontal="center"/>
    </xf>
    <xf numFmtId="1" fontId="17" fillId="0" borderId="0" xfId="0" applyNumberFormat="1" applyFont="1" applyFill="1" applyBorder="1"/>
    <xf numFmtId="0" fontId="17" fillId="0" borderId="0" xfId="0" applyFont="1" applyFill="1" applyAlignment="1">
      <alignment horizontal="right"/>
    </xf>
    <xf numFmtId="166" fontId="17" fillId="0" borderId="27" xfId="0" applyNumberFormat="1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vertical="center"/>
    </xf>
    <xf numFmtId="0" fontId="17" fillId="0" borderId="2" xfId="0" applyFont="1" applyFill="1" applyBorder="1" applyAlignment="1">
      <alignment vertical="center"/>
    </xf>
    <xf numFmtId="0" fontId="17" fillId="0" borderId="29" xfId="0" applyFont="1" applyFill="1" applyBorder="1" applyAlignment="1">
      <alignment vertical="center"/>
    </xf>
    <xf numFmtId="166" fontId="17" fillId="0" borderId="30" xfId="0" applyNumberFormat="1" applyFont="1" applyFill="1" applyBorder="1" applyAlignment="1">
      <alignment horizontal="center" vertical="center"/>
    </xf>
    <xf numFmtId="166" fontId="17" fillId="0" borderId="31" xfId="0" applyNumberFormat="1" applyFont="1" applyFill="1" applyBorder="1" applyAlignment="1">
      <alignment horizontal="center" vertical="center"/>
    </xf>
    <xf numFmtId="166" fontId="17" fillId="0" borderId="32" xfId="0" applyNumberFormat="1" applyFont="1" applyFill="1" applyBorder="1" applyAlignment="1">
      <alignment horizontal="center" vertical="center"/>
    </xf>
    <xf numFmtId="166" fontId="17" fillId="0" borderId="33" xfId="0" applyNumberFormat="1" applyFont="1" applyFill="1" applyBorder="1" applyAlignment="1">
      <alignment horizontal="center" vertical="center"/>
    </xf>
    <xf numFmtId="166" fontId="17" fillId="0" borderId="34" xfId="0" applyNumberFormat="1" applyFont="1" applyFill="1" applyBorder="1" applyAlignment="1">
      <alignment horizontal="center" vertical="center"/>
    </xf>
    <xf numFmtId="166" fontId="17" fillId="0" borderId="35" xfId="0" applyNumberFormat="1" applyFont="1" applyFill="1" applyBorder="1" applyAlignment="1">
      <alignment horizontal="center" vertical="center"/>
    </xf>
    <xf numFmtId="166" fontId="17" fillId="0" borderId="36" xfId="0" applyNumberFormat="1" applyFont="1" applyFill="1" applyBorder="1" applyAlignment="1">
      <alignment horizontal="center" vertical="center"/>
    </xf>
    <xf numFmtId="166" fontId="17" fillId="0" borderId="37" xfId="0" applyNumberFormat="1" applyFont="1" applyFill="1" applyBorder="1" applyAlignment="1">
      <alignment horizontal="center" vertical="center"/>
    </xf>
    <xf numFmtId="164" fontId="17" fillId="0" borderId="24" xfId="0" applyNumberFormat="1" applyFont="1" applyFill="1" applyBorder="1" applyAlignment="1" applyProtection="1">
      <alignment horizontal="center"/>
    </xf>
    <xf numFmtId="164" fontId="17" fillId="0" borderId="25" xfId="0" applyNumberFormat="1" applyFont="1" applyFill="1" applyBorder="1" applyAlignment="1" applyProtection="1">
      <alignment horizontal="center"/>
    </xf>
    <xf numFmtId="164" fontId="23" fillId="0" borderId="40" xfId="36" applyNumberFormat="1" applyFont="1" applyFill="1" applyBorder="1" applyAlignment="1">
      <alignment horizontal="center" vertical="center"/>
    </xf>
    <xf numFmtId="164" fontId="23" fillId="0" borderId="41" xfId="36" applyNumberFormat="1" applyFont="1" applyFill="1" applyBorder="1" applyAlignment="1">
      <alignment horizontal="center" vertical="center"/>
    </xf>
    <xf numFmtId="164" fontId="23" fillId="0" borderId="42" xfId="36" applyNumberFormat="1" applyFont="1" applyFill="1" applyBorder="1" applyAlignment="1">
      <alignment horizontal="center" vertical="center"/>
    </xf>
    <xf numFmtId="164" fontId="17" fillId="0" borderId="23" xfId="0" applyNumberFormat="1" applyFont="1" applyFill="1" applyBorder="1" applyAlignment="1" applyProtection="1">
      <alignment horizontal="center" vertical="center"/>
    </xf>
    <xf numFmtId="164" fontId="17" fillId="0" borderId="11" xfId="0" applyNumberFormat="1" applyFont="1" applyFill="1" applyBorder="1" applyAlignment="1" applyProtection="1">
      <alignment horizontal="center" vertical="center"/>
    </xf>
    <xf numFmtId="164" fontId="17" fillId="0" borderId="13" xfId="0" applyNumberFormat="1" applyFont="1" applyFill="1" applyBorder="1" applyAlignment="1" applyProtection="1">
      <alignment horizontal="center" vertical="center"/>
    </xf>
    <xf numFmtId="164" fontId="17" fillId="0" borderId="14" xfId="0" applyNumberFormat="1" applyFont="1" applyFill="1" applyBorder="1" applyAlignment="1" applyProtection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164" fontId="17" fillId="0" borderId="0" xfId="0" applyNumberFormat="1" applyFont="1" applyFill="1" applyBorder="1" applyAlignment="1" applyProtection="1">
      <alignment horizontal="center" vertical="center"/>
    </xf>
    <xf numFmtId="0" fontId="16" fillId="0" borderId="7" xfId="4" applyFont="1" applyFill="1" applyBorder="1" applyAlignment="1">
      <alignment horizontal="center" vertical="center" wrapText="1"/>
    </xf>
    <xf numFmtId="164" fontId="23" fillId="0" borderId="38" xfId="36" applyNumberFormat="1" applyFont="1" applyFill="1" applyBorder="1" applyAlignment="1">
      <alignment horizontal="center" vertical="center"/>
    </xf>
    <xf numFmtId="164" fontId="23" fillId="0" borderId="26" xfId="36" applyNumberFormat="1" applyFont="1" applyFill="1" applyBorder="1" applyAlignment="1">
      <alignment horizontal="center" vertical="center"/>
    </xf>
    <xf numFmtId="164" fontId="23" fillId="0" borderId="39" xfId="36" applyNumberFormat="1" applyFont="1" applyFill="1" applyBorder="1" applyAlignment="1">
      <alignment horizontal="center" vertical="center"/>
    </xf>
    <xf numFmtId="164" fontId="1" fillId="0" borderId="24" xfId="34" applyNumberFormat="1" applyFill="1" applyBorder="1" applyAlignment="1">
      <alignment horizontal="center" vertical="center"/>
    </xf>
    <xf numFmtId="164" fontId="1" fillId="0" borderId="1" xfId="34" applyNumberFormat="1" applyFill="1" applyBorder="1" applyAlignment="1">
      <alignment horizontal="center" vertical="center"/>
    </xf>
    <xf numFmtId="164" fontId="1" fillId="0" borderId="14" xfId="34" applyNumberFormat="1" applyFill="1" applyBorder="1" applyAlignment="1">
      <alignment horizontal="center" vertical="center"/>
    </xf>
    <xf numFmtId="164" fontId="17" fillId="0" borderId="43" xfId="0" applyNumberFormat="1" applyFont="1" applyFill="1" applyBorder="1" applyAlignment="1">
      <alignment horizontal="center"/>
    </xf>
    <xf numFmtId="164" fontId="17" fillId="0" borderId="14" xfId="0" applyNumberFormat="1" applyFont="1" applyFill="1" applyBorder="1" applyAlignment="1">
      <alignment horizontal="center"/>
    </xf>
    <xf numFmtId="166" fontId="17" fillId="0" borderId="27" xfId="0" applyNumberFormat="1" applyFont="1" applyFill="1" applyBorder="1" applyAlignment="1">
      <alignment horizontal="center"/>
    </xf>
    <xf numFmtId="0" fontId="16" fillId="0" borderId="5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7" fillId="0" borderId="0" xfId="4" applyFont="1" applyFill="1" applyAlignment="1">
      <alignment vertical="center"/>
    </xf>
    <xf numFmtId="0" fontId="17" fillId="0" borderId="0" xfId="4" applyFont="1" applyFill="1" applyBorder="1"/>
    <xf numFmtId="0" fontId="16" fillId="0" borderId="0" xfId="4" applyFont="1" applyFill="1" applyBorder="1" applyAlignment="1">
      <alignment horizontal="center"/>
    </xf>
    <xf numFmtId="0" fontId="17" fillId="0" borderId="0" xfId="4" applyFont="1" applyFill="1" applyAlignment="1">
      <alignment horizontal="left"/>
    </xf>
    <xf numFmtId="0" fontId="8" fillId="0" borderId="0" xfId="0" applyFont="1" applyFill="1"/>
    <xf numFmtId="166" fontId="17" fillId="0" borderId="44" xfId="0" applyNumberFormat="1" applyFont="1" applyFill="1" applyBorder="1" applyAlignment="1">
      <alignment horizontal="center"/>
    </xf>
    <xf numFmtId="166" fontId="17" fillId="0" borderId="36" xfId="0" applyNumberFormat="1" applyFont="1" applyFill="1" applyBorder="1" applyAlignment="1">
      <alignment horizontal="center"/>
    </xf>
    <xf numFmtId="0" fontId="16" fillId="0" borderId="4" xfId="4" applyFont="1" applyFill="1" applyBorder="1" applyAlignment="1">
      <alignment horizontal="center" vertical="center" wrapText="1"/>
    </xf>
    <xf numFmtId="164" fontId="17" fillId="0" borderId="10" xfId="0" applyNumberFormat="1" applyFont="1" applyFill="1" applyBorder="1" applyAlignment="1">
      <alignment horizontal="center"/>
    </xf>
    <xf numFmtId="164" fontId="17" fillId="0" borderId="17" xfId="0" applyNumberFormat="1" applyFont="1" applyFill="1" applyBorder="1" applyAlignment="1">
      <alignment horizontal="center"/>
    </xf>
    <xf numFmtId="164" fontId="17" fillId="0" borderId="12" xfId="0" applyNumberFormat="1" applyFont="1" applyFill="1" applyBorder="1" applyAlignment="1">
      <alignment horizontal="center"/>
    </xf>
    <xf numFmtId="164" fontId="17" fillId="0" borderId="15" xfId="0" applyNumberFormat="1" applyFont="1" applyFill="1" applyBorder="1" applyAlignment="1">
      <alignment horizontal="center"/>
    </xf>
    <xf numFmtId="0" fontId="16" fillId="0" borderId="7" xfId="4" applyFont="1" applyFill="1" applyBorder="1" applyAlignment="1">
      <alignment horizontal="center" vertical="center" wrapText="1"/>
    </xf>
    <xf numFmtId="0" fontId="0" fillId="0" borderId="0" xfId="0" applyBorder="1"/>
    <xf numFmtId="0" fontId="17" fillId="0" borderId="45" xfId="0" applyFont="1" applyFill="1" applyBorder="1"/>
    <xf numFmtId="0" fontId="0" fillId="0" borderId="45" xfId="0" applyBorder="1"/>
    <xf numFmtId="0" fontId="17" fillId="0" borderId="45" xfId="0" applyFont="1" applyFill="1" applyBorder="1" applyAlignment="1">
      <alignment horizontal="center"/>
    </xf>
    <xf numFmtId="0" fontId="17" fillId="0" borderId="46" xfId="0" applyFont="1" applyFill="1" applyBorder="1" applyAlignment="1">
      <alignment horizontal="center"/>
    </xf>
    <xf numFmtId="0" fontId="17" fillId="0" borderId="47" xfId="0" applyFont="1" applyFill="1" applyBorder="1" applyAlignment="1">
      <alignment horizontal="center"/>
    </xf>
    <xf numFmtId="0" fontId="17" fillId="0" borderId="48" xfId="0" applyFont="1" applyFill="1" applyBorder="1" applyAlignment="1">
      <alignment horizontal="center"/>
    </xf>
    <xf numFmtId="164" fontId="17" fillId="3" borderId="1" xfId="0" applyNumberFormat="1" applyFont="1" applyFill="1" applyBorder="1" applyAlignment="1">
      <alignment horizontal="center"/>
    </xf>
    <xf numFmtId="164" fontId="17" fillId="3" borderId="10" xfId="0" applyNumberFormat="1" applyFont="1" applyFill="1" applyBorder="1" applyAlignment="1">
      <alignment horizontal="center"/>
    </xf>
    <xf numFmtId="0" fontId="17" fillId="3" borderId="1" xfId="4" applyFont="1" applyFill="1" applyBorder="1"/>
    <xf numFmtId="164" fontId="17" fillId="3" borderId="12" xfId="0" applyNumberFormat="1" applyFont="1" applyFill="1" applyBorder="1" applyAlignment="1">
      <alignment horizontal="center"/>
    </xf>
    <xf numFmtId="164" fontId="17" fillId="3" borderId="1" xfId="0" applyNumberFormat="1" applyFont="1" applyFill="1" applyBorder="1" applyAlignment="1" applyProtection="1">
      <alignment horizontal="center" vertical="center"/>
    </xf>
    <xf numFmtId="164" fontId="17" fillId="3" borderId="1" xfId="0" applyNumberFormat="1" applyFont="1" applyFill="1" applyBorder="1" applyAlignment="1">
      <alignment horizontal="center" vertical="center"/>
    </xf>
    <xf numFmtId="164" fontId="17" fillId="3" borderId="1" xfId="0" applyNumberFormat="1" applyFont="1" applyFill="1" applyBorder="1"/>
    <xf numFmtId="164" fontId="17" fillId="0" borderId="31" xfId="0" applyNumberFormat="1" applyFont="1" applyFill="1" applyBorder="1" applyAlignment="1">
      <alignment horizontal="center"/>
    </xf>
    <xf numFmtId="164" fontId="17" fillId="0" borderId="27" xfId="0" applyNumberFormat="1" applyFont="1" applyFill="1" applyBorder="1" applyAlignment="1">
      <alignment horizontal="center"/>
    </xf>
    <xf numFmtId="164" fontId="17" fillId="0" borderId="36" xfId="0" applyNumberFormat="1" applyFont="1" applyFill="1" applyBorder="1" applyAlignment="1">
      <alignment horizontal="center"/>
    </xf>
    <xf numFmtId="164" fontId="17" fillId="0" borderId="31" xfId="0" applyNumberFormat="1" applyFont="1" applyFill="1" applyBorder="1" applyAlignment="1">
      <alignment horizontal="center" vertical="center"/>
    </xf>
    <xf numFmtId="164" fontId="17" fillId="0" borderId="27" xfId="0" applyNumberFormat="1" applyFont="1" applyFill="1" applyBorder="1" applyAlignment="1">
      <alignment horizontal="center" vertical="center"/>
    </xf>
    <xf numFmtId="164" fontId="17" fillId="0" borderId="36" xfId="0" applyNumberFormat="1" applyFont="1" applyFill="1" applyBorder="1" applyAlignment="1">
      <alignment horizontal="center" vertical="center"/>
    </xf>
    <xf numFmtId="164" fontId="17" fillId="3" borderId="43" xfId="0" applyNumberFormat="1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3" xfId="4" applyFont="1" applyFill="1" applyBorder="1" applyAlignment="1">
      <alignment horizontal="center" vertical="center" wrapText="1"/>
    </xf>
    <xf numFmtId="0" fontId="16" fillId="0" borderId="4" xfId="4" applyFont="1" applyFill="1" applyBorder="1" applyAlignment="1">
      <alignment horizontal="center" vertical="center" wrapText="1"/>
    </xf>
    <xf numFmtId="0" fontId="16" fillId="0" borderId="6" xfId="4" applyFont="1" applyFill="1" applyBorder="1" applyAlignment="1">
      <alignment horizontal="center" vertical="center" wrapText="1"/>
    </xf>
    <xf numFmtId="0" fontId="16" fillId="0" borderId="7" xfId="4" applyFont="1" applyFill="1" applyBorder="1" applyAlignment="1">
      <alignment horizontal="center" vertical="center" wrapText="1"/>
    </xf>
  </cellXfs>
  <cellStyles count="37">
    <cellStyle name="Good 2" xfId="18"/>
    <cellStyle name="Normaallaad 2" xfId="1"/>
    <cellStyle name="Normaallaad 2 2" xfId="9"/>
    <cellStyle name="Normaallaad 2 3" xfId="12"/>
    <cellStyle name="Normaallaad 2 3 2" xfId="19"/>
    <cellStyle name="Normaallaad 2 3 2 2" xfId="31"/>
    <cellStyle name="Normaallaad 2 3 2 3" xfId="25"/>
    <cellStyle name="Normaallaad 2 3 3" xfId="28"/>
    <cellStyle name="Normaallaad 2 3 4" xfId="22"/>
    <cellStyle name="Normaallaad 2 4" xfId="23"/>
    <cellStyle name="Normaallaad 2 4 2" xfId="30"/>
    <cellStyle name="Normaallaad 2 5" xfId="26"/>
    <cellStyle name="Normaallaad 2 6" xfId="21"/>
    <cellStyle name="Normaallaad 3" xfId="2"/>
    <cellStyle name="Normaallaad 3 2" xfId="13"/>
    <cellStyle name="Normaallaad 4" xfId="7"/>
    <cellStyle name="Normaallaad 5" xfId="8"/>
    <cellStyle name="Normaallaad 5 2" xfId="17"/>
    <cellStyle name="Normaallaad 5 2 2" xfId="29"/>
    <cellStyle name="Normaallaad 5 3" xfId="27"/>
    <cellStyle name="Normal" xfId="0" builtinId="0"/>
    <cellStyle name="Normal 2" xfId="3"/>
    <cellStyle name="Normal 2 2" xfId="4"/>
    <cellStyle name="Normal 3" xfId="20"/>
    <cellStyle name="Normal 3 2" xfId="32"/>
    <cellStyle name="Normal 3 3" xfId="33"/>
    <cellStyle name="Normal 3 4" xfId="35"/>
    <cellStyle name="Normal 4" xfId="34"/>
    <cellStyle name="Normal_2.1." xfId="36"/>
    <cellStyle name="Percent 2" xfId="10"/>
    <cellStyle name="Percent 2 2" xfId="16"/>
    <cellStyle name="Percent 2 3" xfId="24"/>
    <cellStyle name="Percent 3" xfId="11"/>
    <cellStyle name="Protsent 2" xfId="5"/>
    <cellStyle name="Protsent 2 2" xfId="14"/>
    <cellStyle name="Protsent 3" xfId="6"/>
    <cellStyle name="Protsent 3 2" xfId="1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31589"/>
      <color rgb="FF993300"/>
      <color rgb="FF5C3E32"/>
      <color rgb="FF7A3D00"/>
      <color rgb="FF17BB84"/>
      <color rgb="FFFFCC66"/>
      <color rgb="FFFFCCCC"/>
      <color rgb="FFFFCCFF"/>
      <color rgb="FF6699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Q115"/>
  <sheetViews>
    <sheetView tabSelected="1" showWhiteSpace="0" zoomScale="70" zoomScaleNormal="70" workbookViewId="0">
      <selection sqref="A1:B1"/>
    </sheetView>
  </sheetViews>
  <sheetFormatPr baseColWidth="10" defaultColWidth="10.625" defaultRowHeight="15" x14ac:dyDescent="0.25"/>
  <cols>
    <col min="1" max="1" width="4.625" style="12" customWidth="1"/>
    <col min="2" max="2" width="15.625" style="12" customWidth="1"/>
    <col min="3" max="6" width="13.125" style="12" bestFit="1" customWidth="1"/>
    <col min="7" max="8" width="5" style="12" bestFit="1" customWidth="1"/>
    <col min="9" max="9" width="5.5" style="12" bestFit="1" customWidth="1"/>
    <col min="10" max="10" width="5.125" style="12" bestFit="1" customWidth="1"/>
    <col min="11" max="12" width="10.625" style="12" customWidth="1"/>
    <col min="13" max="13" width="10.625" style="12"/>
    <col min="14" max="14" width="16" style="12" customWidth="1"/>
    <col min="15" max="16384" width="10.625" style="12"/>
  </cols>
  <sheetData>
    <row r="1" spans="1:17" ht="75" customHeight="1" thickBot="1" x14ac:dyDescent="0.3">
      <c r="A1" s="137" t="s">
        <v>58</v>
      </c>
      <c r="B1" s="138"/>
      <c r="C1" s="14" t="s">
        <v>38</v>
      </c>
      <c r="D1" s="14" t="s">
        <v>39</v>
      </c>
      <c r="E1" s="14" t="s">
        <v>40</v>
      </c>
      <c r="F1" s="15" t="s">
        <v>41</v>
      </c>
      <c r="G1" s="139" t="s">
        <v>48</v>
      </c>
      <c r="H1" s="139"/>
      <c r="I1" s="140"/>
      <c r="J1" s="140"/>
      <c r="K1" s="137" t="s">
        <v>62</v>
      </c>
      <c r="L1" s="141"/>
      <c r="P1" s="21"/>
      <c r="Q1" s="21"/>
    </row>
    <row r="2" spans="1:17" s="21" customFormat="1" ht="25.35" customHeight="1" thickBot="1" x14ac:dyDescent="0.3">
      <c r="A2" s="16" t="s">
        <v>42</v>
      </c>
      <c r="B2" s="17" t="s">
        <v>23</v>
      </c>
      <c r="C2" s="17" t="s">
        <v>76</v>
      </c>
      <c r="D2" s="17" t="s">
        <v>76</v>
      </c>
      <c r="E2" s="17" t="s">
        <v>76</v>
      </c>
      <c r="F2" s="18" t="s">
        <v>76</v>
      </c>
      <c r="G2" s="19" t="s">
        <v>50</v>
      </c>
      <c r="H2" s="19" t="s">
        <v>51</v>
      </c>
      <c r="I2" s="19" t="s">
        <v>52</v>
      </c>
      <c r="J2" s="19" t="s">
        <v>53</v>
      </c>
      <c r="K2" s="20" t="s">
        <v>54</v>
      </c>
      <c r="L2" s="18" t="s">
        <v>49</v>
      </c>
      <c r="P2" s="25"/>
      <c r="Q2" s="25"/>
    </row>
    <row r="3" spans="1:17" s="25" customFormat="1" ht="14.85" customHeight="1" x14ac:dyDescent="0.25">
      <c r="A3" s="120">
        <v>1</v>
      </c>
      <c r="B3" t="s">
        <v>24</v>
      </c>
      <c r="C3" s="70">
        <v>72.862434429486029</v>
      </c>
      <c r="D3" s="71">
        <v>33.550731536197468</v>
      </c>
      <c r="E3" s="71">
        <v>1.8231821964749779</v>
      </c>
      <c r="F3" s="72">
        <v>0.814028157550024</v>
      </c>
      <c r="G3" s="22">
        <v>25</v>
      </c>
      <c r="H3" s="22">
        <v>25</v>
      </c>
      <c r="I3" s="22">
        <v>25</v>
      </c>
      <c r="J3" s="22">
        <v>25</v>
      </c>
      <c r="K3" s="23">
        <f t="shared" ref="K3:K11" si="0">((C3*G$3)+(D3*H$3)+(E3*I$3)+(F3*J$3))/SUM(G$3,H$3,I$3,J$3)</f>
        <v>27.262594079927123</v>
      </c>
      <c r="L3" s="24">
        <f t="shared" ref="L3:L27" si="1">RANK(K3,K$3:K$27)</f>
        <v>12</v>
      </c>
    </row>
    <row r="4" spans="1:17" s="25" customFormat="1" ht="14.85" customHeight="1" x14ac:dyDescent="0.25">
      <c r="A4" s="121">
        <v>2</v>
      </c>
      <c r="B4" t="s">
        <v>15</v>
      </c>
      <c r="C4" s="73">
        <v>64.166355400088875</v>
      </c>
      <c r="D4" s="66">
        <v>39.286083105265782</v>
      </c>
      <c r="E4" s="66">
        <v>8.3113716783112981</v>
      </c>
      <c r="F4" s="74">
        <v>1.36068787407959</v>
      </c>
      <c r="G4" s="12"/>
      <c r="H4" s="12"/>
      <c r="I4" s="28" t="s">
        <v>55</v>
      </c>
      <c r="J4" s="28">
        <v>100</v>
      </c>
      <c r="K4" s="26">
        <f t="shared" si="0"/>
        <v>28.281124514436389</v>
      </c>
      <c r="L4" s="27">
        <f t="shared" si="1"/>
        <v>11</v>
      </c>
    </row>
    <row r="5" spans="1:17" s="25" customFormat="1" ht="14.85" customHeight="1" x14ac:dyDescent="0.25">
      <c r="A5" s="121">
        <v>3</v>
      </c>
      <c r="B5" t="s">
        <v>16</v>
      </c>
      <c r="C5" s="73">
        <v>79.870404210061537</v>
      </c>
      <c r="D5" s="66">
        <v>30.25478217096833</v>
      </c>
      <c r="E5" s="66">
        <v>2.7299645026272281</v>
      </c>
      <c r="F5" s="74">
        <v>0.63663158041318335</v>
      </c>
      <c r="G5" s="12"/>
      <c r="H5" s="12"/>
      <c r="K5" s="26">
        <f t="shared" si="0"/>
        <v>28.372945616017564</v>
      </c>
      <c r="L5" s="27">
        <f t="shared" si="1"/>
        <v>10</v>
      </c>
    </row>
    <row r="6" spans="1:17" s="25" customFormat="1" ht="14.85" customHeight="1" x14ac:dyDescent="0.25">
      <c r="A6" s="121">
        <v>4</v>
      </c>
      <c r="B6" t="s">
        <v>17</v>
      </c>
      <c r="C6" s="73">
        <v>83.084899287183873</v>
      </c>
      <c r="D6" s="66">
        <v>62.338212093296484</v>
      </c>
      <c r="E6" s="66">
        <v>15.628938797083009</v>
      </c>
      <c r="F6" s="74">
        <v>5.9907287837389172</v>
      </c>
      <c r="G6" s="12"/>
      <c r="H6" s="12"/>
      <c r="I6" s="12"/>
      <c r="J6" s="12"/>
      <c r="K6" s="26">
        <f t="shared" si="0"/>
        <v>41.760694740325569</v>
      </c>
      <c r="L6" s="27">
        <f t="shared" si="1"/>
        <v>3</v>
      </c>
    </row>
    <row r="7" spans="1:17" s="25" customFormat="1" ht="14.85" customHeight="1" x14ac:dyDescent="0.25">
      <c r="A7" s="121">
        <v>5</v>
      </c>
      <c r="B7" t="s">
        <v>14</v>
      </c>
      <c r="C7" s="73">
        <v>73.614999346183794</v>
      </c>
      <c r="D7" s="66">
        <v>55.635631180633027</v>
      </c>
      <c r="E7" s="66">
        <v>5.5556949112814955</v>
      </c>
      <c r="F7" s="74">
        <v>3.1567692359186661</v>
      </c>
      <c r="G7" s="12"/>
      <c r="H7" s="12"/>
      <c r="I7" s="12"/>
      <c r="J7" s="12"/>
      <c r="K7" s="26">
        <f t="shared" si="0"/>
        <v>34.490773668504247</v>
      </c>
      <c r="L7" s="27">
        <f t="shared" si="1"/>
        <v>4</v>
      </c>
    </row>
    <row r="8" spans="1:17" s="25" customFormat="1" ht="14.85" customHeight="1" x14ac:dyDescent="0.25">
      <c r="A8" s="121">
        <v>6</v>
      </c>
      <c r="B8" t="s">
        <v>18</v>
      </c>
      <c r="C8" s="73">
        <v>75.69299161641392</v>
      </c>
      <c r="D8" s="66">
        <v>54.920340615938102</v>
      </c>
      <c r="E8" s="66">
        <v>28.593246581443697</v>
      </c>
      <c r="F8" s="74">
        <v>10.924532438994895</v>
      </c>
      <c r="G8" s="12"/>
      <c r="H8" s="12"/>
      <c r="I8" s="12"/>
      <c r="J8" s="12"/>
      <c r="K8" s="26">
        <f t="shared" si="0"/>
        <v>42.532777813197654</v>
      </c>
      <c r="L8" s="27">
        <f t="shared" si="1"/>
        <v>2</v>
      </c>
    </row>
    <row r="9" spans="1:17" s="25" customFormat="1" ht="14.85" customHeight="1" x14ac:dyDescent="0.25">
      <c r="A9" s="121">
        <v>8</v>
      </c>
      <c r="B9" t="s">
        <v>19</v>
      </c>
      <c r="C9" s="73">
        <v>48.489233201407117</v>
      </c>
      <c r="D9" s="66">
        <v>39.911298877192337</v>
      </c>
      <c r="E9" s="66">
        <v>12.967534201824185</v>
      </c>
      <c r="F9" s="74">
        <v>1.570644622144298</v>
      </c>
      <c r="G9" s="12"/>
      <c r="H9" s="12"/>
      <c r="I9" s="29"/>
      <c r="J9" s="29"/>
      <c r="K9" s="26">
        <f t="shared" si="0"/>
        <v>25.734677725641987</v>
      </c>
      <c r="L9" s="27">
        <f t="shared" si="1"/>
        <v>16</v>
      </c>
    </row>
    <row r="10" spans="1:17" s="25" customFormat="1" ht="14.85" customHeight="1" x14ac:dyDescent="0.25">
      <c r="A10" s="121">
        <v>9</v>
      </c>
      <c r="B10" t="s">
        <v>20</v>
      </c>
      <c r="C10" s="73">
        <v>59.452889434646771</v>
      </c>
      <c r="D10" s="66">
        <v>39.370481539154348</v>
      </c>
      <c r="E10" s="66">
        <v>3.974709780472574</v>
      </c>
      <c r="F10" s="74">
        <v>0.21405765590709419</v>
      </c>
      <c r="G10" s="12"/>
      <c r="H10" s="12"/>
      <c r="I10" s="12"/>
      <c r="J10" s="12"/>
      <c r="K10" s="26">
        <f t="shared" si="0"/>
        <v>25.753034602545195</v>
      </c>
      <c r="L10" s="27">
        <f t="shared" si="1"/>
        <v>15</v>
      </c>
    </row>
    <row r="11" spans="1:17" s="25" customFormat="1" ht="14.85" customHeight="1" x14ac:dyDescent="0.25">
      <c r="A11" s="121">
        <v>10</v>
      </c>
      <c r="B11" t="s">
        <v>21</v>
      </c>
      <c r="C11" s="73">
        <v>72.781306670250714</v>
      </c>
      <c r="D11" s="66">
        <v>31.7059156160451</v>
      </c>
      <c r="E11" s="66">
        <v>2.104033259127323</v>
      </c>
      <c r="F11" s="74">
        <v>0.86223193390426467</v>
      </c>
      <c r="G11" s="12"/>
      <c r="H11" s="12"/>
      <c r="I11" s="12"/>
      <c r="J11" s="12"/>
      <c r="K11" s="26">
        <f t="shared" si="0"/>
        <v>26.863371869831848</v>
      </c>
      <c r="L11" s="27">
        <f t="shared" si="1"/>
        <v>13</v>
      </c>
    </row>
    <row r="12" spans="1:17" s="25" customFormat="1" ht="14.85" customHeight="1" x14ac:dyDescent="0.25">
      <c r="A12" s="121">
        <v>11</v>
      </c>
      <c r="B12" t="s">
        <v>47</v>
      </c>
      <c r="C12" s="73">
        <v>45.622030206917593</v>
      </c>
      <c r="D12" s="66">
        <v>19.571230470299085</v>
      </c>
      <c r="E12" s="66">
        <v>1.426621574252096</v>
      </c>
      <c r="F12" s="74">
        <v>0.28776649100142293</v>
      </c>
      <c r="G12" s="12"/>
      <c r="H12" s="12"/>
      <c r="I12" s="12"/>
      <c r="J12" s="12"/>
      <c r="K12" s="26">
        <f t="shared" ref="K12:K27" si="2">((C12*G$3)+(D12*H$3)+(E12*I$3)+(F12*J$3))/SUM(G$3,H$3,I$3,J$3)</f>
        <v>16.726912185617547</v>
      </c>
      <c r="L12" s="27">
        <f t="shared" si="1"/>
        <v>24</v>
      </c>
    </row>
    <row r="13" spans="1:17" s="25" customFormat="1" ht="14.85" customHeight="1" x14ac:dyDescent="0.25">
      <c r="A13" s="121">
        <v>12</v>
      </c>
      <c r="B13" t="s">
        <v>22</v>
      </c>
      <c r="C13" s="73">
        <v>66.898517469865254</v>
      </c>
      <c r="D13" s="66">
        <v>40.181511894442082</v>
      </c>
      <c r="E13" s="66">
        <v>5.634091703541757</v>
      </c>
      <c r="F13" s="74">
        <v>0.94706906398843316</v>
      </c>
      <c r="G13" s="12"/>
      <c r="H13" s="12"/>
      <c r="I13" s="12"/>
      <c r="J13" s="12"/>
      <c r="K13" s="26">
        <f t="shared" si="2"/>
        <v>28.415297532959386</v>
      </c>
      <c r="L13" s="27">
        <f t="shared" si="1"/>
        <v>9</v>
      </c>
    </row>
    <row r="14" spans="1:17" s="25" customFormat="1" ht="14.85" customHeight="1" x14ac:dyDescent="0.25">
      <c r="A14" s="121">
        <v>13</v>
      </c>
      <c r="B14" t="s">
        <v>0</v>
      </c>
      <c r="C14" s="73">
        <v>56.967323529652305</v>
      </c>
      <c r="D14" s="66">
        <v>43.608015769151585</v>
      </c>
      <c r="E14" s="66">
        <v>4.891811607027619</v>
      </c>
      <c r="F14" s="74">
        <v>0.287213149771953</v>
      </c>
      <c r="G14" s="12"/>
      <c r="H14" s="12"/>
      <c r="I14" s="12"/>
      <c r="J14" s="12"/>
      <c r="K14" s="26">
        <f t="shared" si="2"/>
        <v>26.438591013900865</v>
      </c>
      <c r="L14" s="27">
        <f t="shared" si="1"/>
        <v>14</v>
      </c>
    </row>
    <row r="15" spans="1:17" s="25" customFormat="1" ht="14.85" customHeight="1" x14ac:dyDescent="0.25">
      <c r="A15" s="121">
        <v>14</v>
      </c>
      <c r="B15" t="s">
        <v>1</v>
      </c>
      <c r="C15" s="73">
        <v>70.02321001447612</v>
      </c>
      <c r="D15" s="66">
        <v>43.638785503905417</v>
      </c>
      <c r="E15" s="66">
        <v>8.2332833861064856</v>
      </c>
      <c r="F15" s="74">
        <v>3.0530380685724441</v>
      </c>
      <c r="G15" s="12"/>
      <c r="H15" s="12"/>
      <c r="I15" s="12"/>
      <c r="J15" s="12"/>
      <c r="K15" s="26">
        <f t="shared" si="2"/>
        <v>31.237079243265114</v>
      </c>
      <c r="L15" s="27">
        <f t="shared" si="1"/>
        <v>7</v>
      </c>
    </row>
    <row r="16" spans="1:17" s="25" customFormat="1" ht="14.85" customHeight="1" x14ac:dyDescent="0.25">
      <c r="A16" s="121">
        <v>15</v>
      </c>
      <c r="B16" t="s">
        <v>2</v>
      </c>
      <c r="C16" s="73">
        <v>67.841743740250365</v>
      </c>
      <c r="D16" s="66">
        <v>44.392328923133761</v>
      </c>
      <c r="E16" s="66">
        <v>9.29948455091691</v>
      </c>
      <c r="F16" s="74">
        <v>3.776556326414922</v>
      </c>
      <c r="G16" s="12"/>
      <c r="H16" s="12"/>
      <c r="I16" s="12"/>
      <c r="J16" s="12"/>
      <c r="K16" s="26">
        <f t="shared" si="2"/>
        <v>31.327528385178994</v>
      </c>
      <c r="L16" s="27">
        <f t="shared" si="1"/>
        <v>6</v>
      </c>
    </row>
    <row r="17" spans="1:12" s="25" customFormat="1" ht="14.85" customHeight="1" x14ac:dyDescent="0.25">
      <c r="A17" s="121">
        <v>16</v>
      </c>
      <c r="B17" t="s">
        <v>3</v>
      </c>
      <c r="C17" s="73">
        <v>53.772153756062721</v>
      </c>
      <c r="D17" s="66">
        <v>15.5894028031238</v>
      </c>
      <c r="E17" s="66">
        <v>1.3770533784395937</v>
      </c>
      <c r="F17" s="74">
        <v>0</v>
      </c>
      <c r="G17" s="12"/>
      <c r="H17" s="12"/>
      <c r="I17" s="12"/>
      <c r="J17" s="12"/>
      <c r="K17" s="26">
        <f t="shared" si="2"/>
        <v>17.684652484406531</v>
      </c>
      <c r="L17" s="27">
        <f t="shared" si="1"/>
        <v>23</v>
      </c>
    </row>
    <row r="18" spans="1:12" s="25" customFormat="1" ht="14.85" customHeight="1" x14ac:dyDescent="0.25">
      <c r="A18" s="121">
        <v>17</v>
      </c>
      <c r="B18" t="s">
        <v>4</v>
      </c>
      <c r="C18" s="73">
        <v>71.641487258142163</v>
      </c>
      <c r="D18" s="66">
        <v>22.245752325895907</v>
      </c>
      <c r="E18" s="66">
        <v>0.50079999846022316</v>
      </c>
      <c r="F18" s="74">
        <v>0.34536500843337975</v>
      </c>
      <c r="G18" s="12"/>
      <c r="H18" s="12"/>
      <c r="I18" s="12"/>
      <c r="J18" s="12"/>
      <c r="K18" s="26">
        <f t="shared" si="2"/>
        <v>23.683351147732921</v>
      </c>
      <c r="L18" s="27">
        <f t="shared" si="1"/>
        <v>17</v>
      </c>
    </row>
    <row r="19" spans="1:12" s="25" customFormat="1" ht="14.85" customHeight="1" x14ac:dyDescent="0.25">
      <c r="A19" s="121">
        <v>18</v>
      </c>
      <c r="B19" t="s">
        <v>5</v>
      </c>
      <c r="C19" s="73">
        <v>54.389325314618418</v>
      </c>
      <c r="D19" s="66">
        <v>22.135330822724107</v>
      </c>
      <c r="E19" s="66">
        <v>5.7450977452567482</v>
      </c>
      <c r="F19" s="74">
        <v>2.6355689876706911</v>
      </c>
      <c r="G19" s="12"/>
      <c r="H19" s="12"/>
      <c r="I19" s="12"/>
      <c r="J19" s="12"/>
      <c r="K19" s="26">
        <f t="shared" si="2"/>
        <v>21.226330717567489</v>
      </c>
      <c r="L19" s="27">
        <f t="shared" si="1"/>
        <v>20</v>
      </c>
    </row>
    <row r="20" spans="1:12" s="25" customFormat="1" ht="14.85" customHeight="1" x14ac:dyDescent="0.25">
      <c r="A20" s="121">
        <v>20</v>
      </c>
      <c r="B20" s="116" t="s">
        <v>6</v>
      </c>
      <c r="C20" s="73">
        <v>62.884141630935332</v>
      </c>
      <c r="D20" s="66">
        <v>24.169954206657881</v>
      </c>
      <c r="E20" s="66">
        <v>1.9987318671838887</v>
      </c>
      <c r="F20" s="74">
        <v>1.1675420553253195</v>
      </c>
      <c r="G20" s="12"/>
      <c r="H20" s="12"/>
      <c r="I20" s="12"/>
      <c r="J20" s="12"/>
      <c r="K20" s="26">
        <f t="shared" si="2"/>
        <v>22.555092440025604</v>
      </c>
      <c r="L20" s="27">
        <f t="shared" si="1"/>
        <v>18</v>
      </c>
    </row>
    <row r="21" spans="1:12" s="25" customFormat="1" ht="14.85" customHeight="1" x14ac:dyDescent="0.25">
      <c r="A21" s="121">
        <v>21</v>
      </c>
      <c r="B21" t="s">
        <v>7</v>
      </c>
      <c r="C21" s="73">
        <v>57.646347485083162</v>
      </c>
      <c r="D21" s="66">
        <v>26.210411764660552</v>
      </c>
      <c r="E21" s="66">
        <v>3.4867246535997447</v>
      </c>
      <c r="F21" s="74">
        <v>0.78693704297272649</v>
      </c>
      <c r="G21" s="12"/>
      <c r="H21" s="12"/>
      <c r="I21" s="12"/>
      <c r="J21" s="12"/>
      <c r="K21" s="26">
        <f t="shared" si="2"/>
        <v>22.032605236579048</v>
      </c>
      <c r="L21" s="27">
        <f t="shared" si="1"/>
        <v>19</v>
      </c>
    </row>
    <row r="22" spans="1:12" s="25" customFormat="1" ht="14.85" customHeight="1" x14ac:dyDescent="0.25">
      <c r="A22" s="121">
        <v>22</v>
      </c>
      <c r="B22" t="s">
        <v>8</v>
      </c>
      <c r="C22" s="73">
        <v>44.244269329703258</v>
      </c>
      <c r="D22" s="66">
        <v>25.514654090353371</v>
      </c>
      <c r="E22" s="66">
        <v>3.176768560162778</v>
      </c>
      <c r="F22" s="74">
        <v>1.2112781393421914</v>
      </c>
      <c r="G22" s="12"/>
      <c r="H22" s="12"/>
      <c r="I22" s="12"/>
      <c r="J22" s="12"/>
      <c r="K22" s="26">
        <f t="shared" si="2"/>
        <v>18.5367425298904</v>
      </c>
      <c r="L22" s="27">
        <f t="shared" si="1"/>
        <v>22</v>
      </c>
    </row>
    <row r="23" spans="1:12" s="25" customFormat="1" ht="14.85" customHeight="1" x14ac:dyDescent="0.25">
      <c r="A23" s="121">
        <v>23</v>
      </c>
      <c r="B23" t="s">
        <v>9</v>
      </c>
      <c r="C23" s="73">
        <v>34.188877518539236</v>
      </c>
      <c r="D23" s="66">
        <v>11.700637217241958</v>
      </c>
      <c r="E23" s="66">
        <v>0.2770387592385169</v>
      </c>
      <c r="F23" s="74">
        <v>0</v>
      </c>
      <c r="G23" s="12"/>
      <c r="H23" s="12"/>
      <c r="I23" s="12"/>
      <c r="J23" s="12"/>
      <c r="K23" s="26">
        <f t="shared" si="2"/>
        <v>11.541638373754928</v>
      </c>
      <c r="L23" s="27">
        <f t="shared" si="1"/>
        <v>25</v>
      </c>
    </row>
    <row r="24" spans="1:12" s="25" customFormat="1" ht="14.85" customHeight="1" x14ac:dyDescent="0.25">
      <c r="A24" s="121">
        <v>24</v>
      </c>
      <c r="B24" t="s">
        <v>10</v>
      </c>
      <c r="C24" s="73">
        <v>60.973262498742052</v>
      </c>
      <c r="D24" s="66">
        <v>14.409564680041779</v>
      </c>
      <c r="E24" s="66">
        <v>1.198939390112671</v>
      </c>
      <c r="F24" s="74">
        <v>0.12938172680126589</v>
      </c>
      <c r="G24" s="12"/>
      <c r="H24" s="12"/>
      <c r="I24" s="12"/>
      <c r="J24" s="12"/>
      <c r="K24" s="26">
        <f t="shared" si="2"/>
        <v>19.177787073924442</v>
      </c>
      <c r="L24" s="27">
        <f t="shared" si="1"/>
        <v>21</v>
      </c>
    </row>
    <row r="25" spans="1:12" s="25" customFormat="1" ht="14.85" customHeight="1" x14ac:dyDescent="0.25">
      <c r="A25" s="121">
        <v>25</v>
      </c>
      <c r="B25" t="s">
        <v>11</v>
      </c>
      <c r="C25" s="73">
        <v>82.077486545062598</v>
      </c>
      <c r="D25" s="66">
        <v>32.952404362409332</v>
      </c>
      <c r="E25" s="66">
        <v>4.5472315394914329</v>
      </c>
      <c r="F25" s="74">
        <v>0.95621664256787597</v>
      </c>
      <c r="G25" s="12"/>
      <c r="H25" s="12"/>
      <c r="I25" s="12"/>
      <c r="J25" s="12"/>
      <c r="K25" s="26">
        <f t="shared" si="2"/>
        <v>30.13333477238281</v>
      </c>
      <c r="L25" s="27">
        <f t="shared" si="1"/>
        <v>8</v>
      </c>
    </row>
    <row r="26" spans="1:12" s="25" customFormat="1" ht="14.85" customHeight="1" x14ac:dyDescent="0.25">
      <c r="A26" s="121">
        <v>26</v>
      </c>
      <c r="B26" t="s">
        <v>12</v>
      </c>
      <c r="C26" s="73">
        <v>81.922775191360955</v>
      </c>
      <c r="D26" s="66">
        <v>48.281721174639827</v>
      </c>
      <c r="E26" s="66">
        <v>2.4456070106926733</v>
      </c>
      <c r="F26" s="74">
        <v>0.91872706018343042</v>
      </c>
      <c r="G26" s="12"/>
      <c r="H26" s="12"/>
      <c r="I26" s="12"/>
      <c r="J26" s="12"/>
      <c r="K26" s="26">
        <f t="shared" si="2"/>
        <v>33.39220760921922</v>
      </c>
      <c r="L26" s="27">
        <f t="shared" si="1"/>
        <v>5</v>
      </c>
    </row>
    <row r="27" spans="1:12" s="25" customFormat="1" ht="14.85" customHeight="1" thickBot="1" x14ac:dyDescent="0.3">
      <c r="A27" s="122">
        <v>27</v>
      </c>
      <c r="B27" s="118" t="s">
        <v>13</v>
      </c>
      <c r="C27" s="75">
        <v>89.426787045841223</v>
      </c>
      <c r="D27" s="76">
        <v>74.095922710934474</v>
      </c>
      <c r="E27" s="76">
        <v>15.16095613793906</v>
      </c>
      <c r="F27" s="77">
        <v>3.7742539130859121</v>
      </c>
      <c r="G27" s="12"/>
      <c r="H27" s="12"/>
      <c r="I27" s="12"/>
      <c r="J27" s="12"/>
      <c r="K27" s="30">
        <f t="shared" si="2"/>
        <v>45.614479951950173</v>
      </c>
      <c r="L27" s="31">
        <f t="shared" si="1"/>
        <v>1</v>
      </c>
    </row>
    <row r="28" spans="1:12" s="25" customFormat="1" ht="14.85" customHeight="1" x14ac:dyDescent="0.25">
      <c r="A28" s="12"/>
      <c r="B28" s="12"/>
      <c r="C28" s="12"/>
      <c r="D28" s="12"/>
      <c r="E28" s="12"/>
      <c r="G28" s="12"/>
      <c r="H28" s="12"/>
      <c r="I28" s="12"/>
      <c r="J28" s="12"/>
      <c r="K28" s="12"/>
      <c r="L28" s="12"/>
    </row>
    <row r="29" spans="1:12" s="25" customFormat="1" ht="14.85" customHeight="1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</row>
    <row r="30" spans="1:12" s="25" customFormat="1" x14ac:dyDescent="0.25">
      <c r="A30" s="12"/>
      <c r="B30" s="32" t="s">
        <v>25</v>
      </c>
      <c r="C30" s="5">
        <f>AVERAGE(C3:C27)</f>
        <v>65.221410085239</v>
      </c>
      <c r="D30" s="5">
        <f>AVERAGE(D3:D27)</f>
        <v>35.826844218172226</v>
      </c>
      <c r="E30" s="5">
        <f>AVERAGE(E3:E27)</f>
        <v>6.0435567108427195</v>
      </c>
      <c r="F30" s="5">
        <f>AVERAGE(F3:F27)</f>
        <v>1.8322890383513157</v>
      </c>
      <c r="G30" s="12"/>
      <c r="H30" s="12"/>
      <c r="I30" s="12"/>
      <c r="J30" s="12"/>
      <c r="K30" s="5">
        <f>AVERAGE(K3:K27)</f>
        <v>27.231025013151321</v>
      </c>
      <c r="L30" s="12"/>
    </row>
    <row r="31" spans="1:12" s="25" customFormat="1" x14ac:dyDescent="0.25">
      <c r="A31" s="12"/>
      <c r="B31" s="32" t="s">
        <v>29</v>
      </c>
      <c r="C31" s="5">
        <f>STDEV(C3:C27)</f>
        <v>13.770813290947</v>
      </c>
      <c r="D31" s="5">
        <f>STDEV(D3:D27)</f>
        <v>15.568676173468821</v>
      </c>
      <c r="E31" s="5">
        <f>STDEV(E3:E27)</f>
        <v>6.3875738443996557</v>
      </c>
      <c r="F31" s="5">
        <f>STDEV(F3:F27)</f>
        <v>2.4033299673693596</v>
      </c>
      <c r="G31" s="12"/>
      <c r="H31" s="12"/>
      <c r="I31" s="12"/>
      <c r="J31" s="12"/>
      <c r="K31" s="5">
        <f>STDEV(K3:K27)</f>
        <v>8.1897355104269387</v>
      </c>
      <c r="L31" s="12"/>
    </row>
    <row r="32" spans="1:12" s="25" customFormat="1" x14ac:dyDescent="0.25">
      <c r="A32" s="12"/>
      <c r="B32" s="32" t="s">
        <v>26</v>
      </c>
      <c r="C32" s="33">
        <f>COUNT(C3:C27)</f>
        <v>25</v>
      </c>
      <c r="D32" s="33">
        <f>COUNT(D3:D27)</f>
        <v>25</v>
      </c>
      <c r="E32" s="33">
        <f>COUNT(E3:E27)</f>
        <v>25</v>
      </c>
      <c r="F32" s="33">
        <f>COUNT(F3:F27)</f>
        <v>25</v>
      </c>
      <c r="G32" s="12"/>
      <c r="H32" s="12"/>
      <c r="I32" s="12"/>
      <c r="J32" s="12"/>
      <c r="K32" s="33">
        <f>COUNT(K3:K27)</f>
        <v>25</v>
      </c>
      <c r="L32" s="12"/>
    </row>
    <row r="33" spans="1:14" s="25" customFormat="1" x14ac:dyDescent="0.25">
      <c r="A33" s="12"/>
      <c r="B33" s="32" t="s">
        <v>27</v>
      </c>
      <c r="C33" s="1">
        <f>MIN(C3:C27)</f>
        <v>34.188877518539236</v>
      </c>
      <c r="D33" s="1">
        <f>MIN(D3:D27)</f>
        <v>11.700637217241958</v>
      </c>
      <c r="E33" s="1">
        <f>MIN(E3:E27)</f>
        <v>0.2770387592385169</v>
      </c>
      <c r="F33" s="1">
        <f>MIN(F3:F27)</f>
        <v>0</v>
      </c>
      <c r="G33" s="22"/>
      <c r="H33" s="22"/>
      <c r="I33" s="22"/>
      <c r="J33" s="22"/>
      <c r="K33" s="1">
        <f>MIN(K3:K27)</f>
        <v>11.541638373754928</v>
      </c>
      <c r="L33" s="12"/>
    </row>
    <row r="34" spans="1:14" s="25" customFormat="1" x14ac:dyDescent="0.25">
      <c r="A34" s="12"/>
      <c r="B34" s="32" t="s">
        <v>28</v>
      </c>
      <c r="C34" s="1">
        <f>MAX(C3:C27)</f>
        <v>89.426787045841223</v>
      </c>
      <c r="D34" s="1">
        <f>MAX(D3:D27)</f>
        <v>74.095922710934474</v>
      </c>
      <c r="E34" s="1">
        <f>MAX(E3:E27)</f>
        <v>28.593246581443697</v>
      </c>
      <c r="F34" s="1">
        <f>MAX(F3:F27)</f>
        <v>10.924532438994895</v>
      </c>
      <c r="G34" s="22"/>
      <c r="H34" s="22"/>
      <c r="I34" s="22"/>
      <c r="J34" s="22"/>
      <c r="K34" s="1">
        <f>MAX(K3:K27)</f>
        <v>45.614479951950173</v>
      </c>
      <c r="L34" s="12"/>
    </row>
    <row r="35" spans="1:14" s="25" customFormat="1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</row>
    <row r="36" spans="1:14" s="25" customFormat="1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</row>
    <row r="37" spans="1:14" s="25" customFormat="1" ht="14.1" customHeight="1" thickBot="1" x14ac:dyDescent="0.3">
      <c r="A37" s="28"/>
      <c r="B37" s="12"/>
      <c r="C37" s="44"/>
      <c r="D37" s="44"/>
      <c r="E37" s="44"/>
      <c r="F37" s="44"/>
      <c r="G37" s="12"/>
      <c r="H37" s="12"/>
      <c r="I37" s="12"/>
      <c r="J37" s="12"/>
      <c r="K37" s="12"/>
      <c r="L37" s="12"/>
    </row>
    <row r="38" spans="1:14" ht="57" customHeight="1" thickBot="1" x14ac:dyDescent="0.3">
      <c r="A38" s="137" t="s">
        <v>59</v>
      </c>
      <c r="B38" s="138"/>
      <c r="C38" s="14" t="s">
        <v>38</v>
      </c>
      <c r="D38" s="14" t="s">
        <v>39</v>
      </c>
      <c r="E38" s="14" t="s">
        <v>40</v>
      </c>
      <c r="F38" s="15" t="s">
        <v>41</v>
      </c>
      <c r="G38" s="139" t="s">
        <v>48</v>
      </c>
      <c r="H38" s="139"/>
      <c r="I38" s="140"/>
      <c r="J38" s="140"/>
      <c r="K38" s="137" t="s">
        <v>62</v>
      </c>
      <c r="L38" s="141"/>
      <c r="N38" s="34" t="s">
        <v>57</v>
      </c>
    </row>
    <row r="39" spans="1:14" s="21" customFormat="1" ht="19.5" customHeight="1" thickBot="1" x14ac:dyDescent="0.25">
      <c r="A39" s="16" t="s">
        <v>42</v>
      </c>
      <c r="B39" s="17" t="s">
        <v>23</v>
      </c>
      <c r="C39" s="17" t="s">
        <v>76</v>
      </c>
      <c r="D39" s="17" t="s">
        <v>76</v>
      </c>
      <c r="E39" s="17" t="s">
        <v>76</v>
      </c>
      <c r="F39" s="18" t="s">
        <v>76</v>
      </c>
      <c r="G39" s="19" t="s">
        <v>50</v>
      </c>
      <c r="H39" s="19" t="s">
        <v>51</v>
      </c>
      <c r="I39" s="19" t="s">
        <v>52</v>
      </c>
      <c r="J39" s="19" t="s">
        <v>53</v>
      </c>
      <c r="K39" s="20" t="s">
        <v>54</v>
      </c>
      <c r="L39" s="18" t="s">
        <v>49</v>
      </c>
      <c r="N39" s="35" t="s">
        <v>61</v>
      </c>
    </row>
    <row r="40" spans="1:14" s="25" customFormat="1" ht="15" customHeight="1" x14ac:dyDescent="0.25">
      <c r="A40" s="120">
        <v>1</v>
      </c>
      <c r="B40" t="s">
        <v>24</v>
      </c>
      <c r="C40" s="70">
        <v>75.271196259740293</v>
      </c>
      <c r="D40" s="71">
        <v>41.468414295897389</v>
      </c>
      <c r="E40" s="71">
        <v>2.1043570261036404</v>
      </c>
      <c r="F40" s="72">
        <v>1.3520387868246195</v>
      </c>
      <c r="G40" s="22">
        <v>25</v>
      </c>
      <c r="H40" s="22">
        <v>25</v>
      </c>
      <c r="I40" s="22">
        <v>25</v>
      </c>
      <c r="J40" s="22">
        <v>25</v>
      </c>
      <c r="K40" s="23">
        <f>((C40*G$40)+(D40*H$40)+(E40*I$40)+(F40*J$40))/SUM(G$40,H$40,I$40,J$40)</f>
        <v>30.049001592141487</v>
      </c>
      <c r="L40" s="24">
        <f t="shared" ref="L40:L64" si="3">RANK(K40,K$40:K$64)</f>
        <v>16</v>
      </c>
      <c r="N40" s="36">
        <f t="shared" ref="N40:N64" si="4">K77-K40</f>
        <v>-5.1847359085623985</v>
      </c>
    </row>
    <row r="41" spans="1:14" s="25" customFormat="1" ht="15" customHeight="1" x14ac:dyDescent="0.25">
      <c r="A41" s="121">
        <v>2</v>
      </c>
      <c r="B41" t="s">
        <v>15</v>
      </c>
      <c r="C41" s="73">
        <v>64.67025388256225</v>
      </c>
      <c r="D41" s="66">
        <v>48.148149083108713</v>
      </c>
      <c r="E41" s="66">
        <v>12.499243484750771</v>
      </c>
      <c r="F41" s="74">
        <v>2.1509403159699123</v>
      </c>
      <c r="G41" s="12"/>
      <c r="H41" s="12"/>
      <c r="I41" s="28" t="s">
        <v>55</v>
      </c>
      <c r="J41" s="28">
        <v>100</v>
      </c>
      <c r="K41" s="26">
        <f t="shared" ref="K41:K64" si="5">((C41*G$40)+(D41*H$40)+(E41*I$40)+(F41*J$40))/SUM(G$40,H$40,I$40,J$40)</f>
        <v>31.86714669159791</v>
      </c>
      <c r="L41" s="27">
        <f t="shared" si="3"/>
        <v>12</v>
      </c>
      <c r="N41" s="36">
        <f t="shared" si="4"/>
        <v>-6.0828523755113793</v>
      </c>
    </row>
    <row r="42" spans="1:14" s="25" customFormat="1" ht="15" customHeight="1" x14ac:dyDescent="0.25">
      <c r="A42" s="121">
        <v>3</v>
      </c>
      <c r="B42" t="s">
        <v>16</v>
      </c>
      <c r="C42" s="73">
        <v>81.273683494629651</v>
      </c>
      <c r="D42" s="66">
        <v>49.414599003344883</v>
      </c>
      <c r="E42" s="66">
        <v>3.165221889917178</v>
      </c>
      <c r="F42" s="74">
        <v>0.70836780817495004</v>
      </c>
      <c r="G42" s="12"/>
      <c r="H42" s="12"/>
      <c r="K42" s="26">
        <f t="shared" si="5"/>
        <v>33.640468049016668</v>
      </c>
      <c r="L42" s="27">
        <f t="shared" si="3"/>
        <v>7</v>
      </c>
      <c r="N42" s="36">
        <f t="shared" si="4"/>
        <v>-8.7156171762626506</v>
      </c>
    </row>
    <row r="43" spans="1:14" s="25" customFormat="1" ht="15" customHeight="1" x14ac:dyDescent="0.25">
      <c r="A43" s="121">
        <v>4</v>
      </c>
      <c r="B43" t="s">
        <v>17</v>
      </c>
      <c r="C43" s="73">
        <v>85.270527793843385</v>
      </c>
      <c r="D43" s="66">
        <v>70.77275687351036</v>
      </c>
      <c r="E43" s="66">
        <v>23.621021868992038</v>
      </c>
      <c r="F43" s="74">
        <v>9.972594084131666</v>
      </c>
      <c r="G43" s="12"/>
      <c r="H43" s="12"/>
      <c r="I43" s="12"/>
      <c r="J43" s="12"/>
      <c r="K43" s="26">
        <f t="shared" si="5"/>
        <v>47.409225155119366</v>
      </c>
      <c r="L43" s="27">
        <f t="shared" si="3"/>
        <v>2</v>
      </c>
      <c r="N43" s="36">
        <f t="shared" si="4"/>
        <v>-10.397100264878866</v>
      </c>
    </row>
    <row r="44" spans="1:14" s="25" customFormat="1" ht="15" customHeight="1" x14ac:dyDescent="0.25">
      <c r="A44" s="121">
        <v>5</v>
      </c>
      <c r="B44" t="s">
        <v>14</v>
      </c>
      <c r="C44" s="73">
        <v>73.058739881128474</v>
      </c>
      <c r="D44" s="66">
        <v>60.179197872977085</v>
      </c>
      <c r="E44" s="66">
        <v>6.2175243083338714</v>
      </c>
      <c r="F44" s="74">
        <v>5.1223022365785384</v>
      </c>
      <c r="G44" s="12"/>
      <c r="H44" s="12"/>
      <c r="I44" s="12"/>
      <c r="J44" s="12"/>
      <c r="K44" s="26">
        <f t="shared" si="5"/>
        <v>36.144441074754489</v>
      </c>
      <c r="L44" s="27">
        <f t="shared" si="3"/>
        <v>5</v>
      </c>
      <c r="N44" s="36">
        <f t="shared" si="4"/>
        <v>-3.2255813595965606</v>
      </c>
    </row>
    <row r="45" spans="1:14" s="25" customFormat="1" ht="15" customHeight="1" x14ac:dyDescent="0.25">
      <c r="A45" s="121">
        <v>6</v>
      </c>
      <c r="B45" t="s">
        <v>18</v>
      </c>
      <c r="C45" s="73">
        <v>75.751136856004607</v>
      </c>
      <c r="D45" s="66">
        <v>50.605127947019128</v>
      </c>
      <c r="E45" s="66">
        <v>30.367545815087393</v>
      </c>
      <c r="F45" s="74">
        <v>10.23504112113741</v>
      </c>
      <c r="G45" s="12"/>
      <c r="H45" s="12"/>
      <c r="I45" s="12"/>
      <c r="J45" s="12"/>
      <c r="K45" s="26">
        <f t="shared" si="5"/>
        <v>41.739712934812133</v>
      </c>
      <c r="L45" s="27">
        <f t="shared" si="3"/>
        <v>3</v>
      </c>
      <c r="N45" s="36">
        <f t="shared" si="4"/>
        <v>1.2439263744418341</v>
      </c>
    </row>
    <row r="46" spans="1:14" s="25" customFormat="1" ht="15" customHeight="1" x14ac:dyDescent="0.25">
      <c r="A46" s="121">
        <v>8</v>
      </c>
      <c r="B46" t="s">
        <v>19</v>
      </c>
      <c r="C46" s="73">
        <v>67.834827383032689</v>
      </c>
      <c r="D46" s="66">
        <v>58.404017777223636</v>
      </c>
      <c r="E46" s="66">
        <v>21.906324507278665</v>
      </c>
      <c r="F46" s="74">
        <v>2.3759862445183204</v>
      </c>
      <c r="G46" s="12"/>
      <c r="H46" s="12"/>
      <c r="I46" s="29"/>
      <c r="J46" s="29"/>
      <c r="K46" s="26">
        <f t="shared" si="5"/>
        <v>37.630288978013326</v>
      </c>
      <c r="L46" s="27">
        <f t="shared" si="3"/>
        <v>4</v>
      </c>
      <c r="N46" s="36">
        <f t="shared" si="4"/>
        <v>-20.198946320126637</v>
      </c>
    </row>
    <row r="47" spans="1:14" s="25" customFormat="1" ht="15" customHeight="1" x14ac:dyDescent="0.25">
      <c r="A47" s="121">
        <v>9</v>
      </c>
      <c r="B47" t="s">
        <v>20</v>
      </c>
      <c r="C47" s="73">
        <v>59.965901191530136</v>
      </c>
      <c r="D47" s="66">
        <v>42.019700419823927</v>
      </c>
      <c r="E47" s="66">
        <v>4.8613040949830193</v>
      </c>
      <c r="F47" s="74">
        <v>0.49590147906990067</v>
      </c>
      <c r="G47" s="12"/>
      <c r="H47" s="12"/>
      <c r="I47" s="12"/>
      <c r="J47" s="12"/>
      <c r="K47" s="26">
        <f t="shared" si="5"/>
        <v>26.835701796351749</v>
      </c>
      <c r="L47" s="27">
        <f t="shared" si="3"/>
        <v>18</v>
      </c>
      <c r="N47" s="36">
        <f t="shared" si="4"/>
        <v>-2.2444367800453549</v>
      </c>
    </row>
    <row r="48" spans="1:14" s="25" customFormat="1" ht="15" customHeight="1" x14ac:dyDescent="0.25">
      <c r="A48" s="121">
        <v>10</v>
      </c>
      <c r="B48" t="s">
        <v>21</v>
      </c>
      <c r="C48" s="73">
        <v>73.938184315983079</v>
      </c>
      <c r="D48" s="66">
        <v>28.738889795328365</v>
      </c>
      <c r="E48" s="66">
        <v>2.6042146932848143</v>
      </c>
      <c r="F48" s="74">
        <v>0.64762256180194311</v>
      </c>
      <c r="G48" s="12"/>
      <c r="H48" s="12"/>
      <c r="I48" s="12"/>
      <c r="J48" s="12"/>
      <c r="K48" s="26">
        <f t="shared" si="5"/>
        <v>26.482227841599553</v>
      </c>
      <c r="L48" s="27">
        <f t="shared" si="3"/>
        <v>19</v>
      </c>
      <c r="N48" s="36">
        <f t="shared" si="4"/>
        <v>0.71188111647337848</v>
      </c>
    </row>
    <row r="49" spans="1:14" s="25" customFormat="1" ht="15" customHeight="1" x14ac:dyDescent="0.25">
      <c r="A49" s="121">
        <v>11</v>
      </c>
      <c r="B49" t="s">
        <v>47</v>
      </c>
      <c r="C49" s="73">
        <v>49.11019227832989</v>
      </c>
      <c r="D49" s="66">
        <v>28.888997598868333</v>
      </c>
      <c r="E49" s="66">
        <v>2.503939926995089</v>
      </c>
      <c r="F49" s="74">
        <v>0.63980496824916944</v>
      </c>
      <c r="G49" s="12"/>
      <c r="H49" s="12"/>
      <c r="I49" s="12"/>
      <c r="J49" s="12"/>
      <c r="K49" s="26">
        <f t="shared" si="5"/>
        <v>20.285733693110622</v>
      </c>
      <c r="L49" s="27">
        <f t="shared" si="3"/>
        <v>23</v>
      </c>
      <c r="N49" s="36">
        <f t="shared" si="4"/>
        <v>-6.5814298151217994</v>
      </c>
    </row>
    <row r="50" spans="1:14" s="25" customFormat="1" ht="15" customHeight="1" x14ac:dyDescent="0.25">
      <c r="A50" s="121">
        <v>12</v>
      </c>
      <c r="B50" t="s">
        <v>22</v>
      </c>
      <c r="C50" s="73">
        <v>77.199416085167741</v>
      </c>
      <c r="D50" s="66">
        <v>50.970954890047913</v>
      </c>
      <c r="E50" s="66">
        <v>8.0155306866349587</v>
      </c>
      <c r="F50" s="74">
        <v>1.9786855074870606</v>
      </c>
      <c r="G50" s="12"/>
      <c r="H50" s="12"/>
      <c r="I50" s="12"/>
      <c r="J50" s="12"/>
      <c r="K50" s="26">
        <f t="shared" ref="K50" si="6">((C50*G$40)+(D50*H$40)+(E50*I$40)+(F50*J$40))/SUM(G$40,H$40,I$40,J$40)</f>
        <v>34.541146792334423</v>
      </c>
      <c r="L50" s="27">
        <f t="shared" si="3"/>
        <v>6</v>
      </c>
      <c r="N50" s="36">
        <f t="shared" si="4"/>
        <v>-12.136858014535306</v>
      </c>
    </row>
    <row r="51" spans="1:14" s="25" customFormat="1" ht="15" customHeight="1" x14ac:dyDescent="0.25">
      <c r="A51" s="121">
        <v>13</v>
      </c>
      <c r="B51" t="s">
        <v>0</v>
      </c>
      <c r="C51" s="73">
        <v>69.976998008678322</v>
      </c>
      <c r="D51" s="66">
        <v>52.467833630467332</v>
      </c>
      <c r="E51" s="66">
        <v>9.211727407821968</v>
      </c>
      <c r="F51" s="74">
        <v>0.75099980810365918</v>
      </c>
      <c r="G51" s="12"/>
      <c r="H51" s="12"/>
      <c r="I51" s="12"/>
      <c r="J51" s="12"/>
      <c r="K51" s="26">
        <f t="shared" si="5"/>
        <v>33.101889713767818</v>
      </c>
      <c r="L51" s="27">
        <f t="shared" si="3"/>
        <v>10</v>
      </c>
      <c r="N51" s="36">
        <f t="shared" si="4"/>
        <v>-10.995496486354927</v>
      </c>
    </row>
    <row r="52" spans="1:14" s="25" customFormat="1" ht="15" customHeight="1" x14ac:dyDescent="0.25">
      <c r="A52" s="121">
        <v>14</v>
      </c>
      <c r="B52" t="s">
        <v>1</v>
      </c>
      <c r="C52" s="73">
        <v>69.836163442685688</v>
      </c>
      <c r="D52" s="66">
        <v>46.375917840010921</v>
      </c>
      <c r="E52" s="66">
        <v>4.8112840854940462</v>
      </c>
      <c r="F52" s="74">
        <v>2.858200046538605</v>
      </c>
      <c r="G52" s="12"/>
      <c r="H52" s="12"/>
      <c r="I52" s="12"/>
      <c r="J52" s="12"/>
      <c r="K52" s="26">
        <f t="shared" si="5"/>
        <v>30.970391353682313</v>
      </c>
      <c r="L52" s="27">
        <f t="shared" si="3"/>
        <v>14</v>
      </c>
      <c r="N52" s="36">
        <f t="shared" si="4"/>
        <v>0.26026897925330061</v>
      </c>
    </row>
    <row r="53" spans="1:14" s="25" customFormat="1" ht="15" customHeight="1" x14ac:dyDescent="0.25">
      <c r="A53" s="121">
        <v>15</v>
      </c>
      <c r="B53" t="s">
        <v>2</v>
      </c>
      <c r="C53" s="73">
        <v>67.535853523562722</v>
      </c>
      <c r="D53" s="66">
        <v>46.347428029629263</v>
      </c>
      <c r="E53" s="66">
        <v>10.631432194591115</v>
      </c>
      <c r="F53" s="74">
        <v>1.8361819798887871</v>
      </c>
      <c r="G53" s="12"/>
      <c r="H53" s="12"/>
      <c r="I53" s="12"/>
      <c r="J53" s="12"/>
      <c r="K53" s="26">
        <f t="shared" si="5"/>
        <v>31.587723931917971</v>
      </c>
      <c r="L53" s="27">
        <f t="shared" si="3"/>
        <v>13</v>
      </c>
      <c r="N53" s="36">
        <f t="shared" si="4"/>
        <v>-0.50342815856540213</v>
      </c>
    </row>
    <row r="54" spans="1:14" s="25" customFormat="1" ht="15" customHeight="1" x14ac:dyDescent="0.25">
      <c r="A54" s="121">
        <v>16</v>
      </c>
      <c r="B54" t="s">
        <v>3</v>
      </c>
      <c r="C54" s="73">
        <v>59.320258191709272</v>
      </c>
      <c r="D54" s="66">
        <v>16.995798916735076</v>
      </c>
      <c r="E54" s="66">
        <v>1.9622314636702289</v>
      </c>
      <c r="F54" s="74">
        <v>0</v>
      </c>
      <c r="G54" s="12"/>
      <c r="H54" s="12"/>
      <c r="I54" s="12"/>
      <c r="J54" s="12"/>
      <c r="K54" s="26">
        <f t="shared" si="5"/>
        <v>19.569572143028644</v>
      </c>
      <c r="L54" s="27">
        <f t="shared" si="3"/>
        <v>24</v>
      </c>
      <c r="N54" s="36">
        <f t="shared" si="4"/>
        <v>-3.3443949212953186</v>
      </c>
    </row>
    <row r="55" spans="1:14" s="25" customFormat="1" ht="15" customHeight="1" x14ac:dyDescent="0.25">
      <c r="A55" s="121">
        <v>17</v>
      </c>
      <c r="B55" t="s">
        <v>4</v>
      </c>
      <c r="C55" s="73">
        <v>82.495468629168798</v>
      </c>
      <c r="D55" s="66">
        <v>38.863807742045523</v>
      </c>
      <c r="E55" s="66">
        <v>1.4476938279976974</v>
      </c>
      <c r="F55" s="74">
        <v>0.39799438826883204</v>
      </c>
      <c r="G55" s="12"/>
      <c r="H55" s="12"/>
      <c r="I55" s="12"/>
      <c r="J55" s="12"/>
      <c r="K55" s="26">
        <f t="shared" si="5"/>
        <v>30.801241146870211</v>
      </c>
      <c r="L55" s="27">
        <f t="shared" si="3"/>
        <v>15</v>
      </c>
      <c r="N55" s="36">
        <f t="shared" si="4"/>
        <v>-11.624596017255691</v>
      </c>
    </row>
    <row r="56" spans="1:14" s="25" customFormat="1" ht="15" customHeight="1" x14ac:dyDescent="0.25">
      <c r="A56" s="121">
        <v>18</v>
      </c>
      <c r="B56" t="s">
        <v>5</v>
      </c>
      <c r="C56" s="73">
        <v>78.920545596457174</v>
      </c>
      <c r="D56" s="66">
        <v>40.679050313047505</v>
      </c>
      <c r="E56" s="66">
        <v>9.7084363749902707</v>
      </c>
      <c r="F56" s="74">
        <v>5.0735471587569609</v>
      </c>
      <c r="G56" s="12"/>
      <c r="H56" s="12"/>
      <c r="I56" s="12"/>
      <c r="J56" s="12"/>
      <c r="K56" s="26">
        <f t="shared" si="5"/>
        <v>33.595394860812974</v>
      </c>
      <c r="L56" s="27">
        <f t="shared" si="3"/>
        <v>8</v>
      </c>
      <c r="N56" s="36">
        <f t="shared" si="4"/>
        <v>-21.618268129717745</v>
      </c>
    </row>
    <row r="57" spans="1:14" s="25" customFormat="1" ht="15" customHeight="1" x14ac:dyDescent="0.25">
      <c r="A57" s="121">
        <v>20</v>
      </c>
      <c r="B57" t="s">
        <v>6</v>
      </c>
      <c r="C57" s="73">
        <v>69.220717801275853</v>
      </c>
      <c r="D57" s="66">
        <v>37.127760641305088</v>
      </c>
      <c r="E57" s="66">
        <v>0.82472961172669612</v>
      </c>
      <c r="F57" s="74">
        <v>2.2643707351261715</v>
      </c>
      <c r="G57" s="12"/>
      <c r="H57" s="12"/>
      <c r="I57" s="12"/>
      <c r="J57" s="12"/>
      <c r="K57" s="26">
        <f t="shared" si="5"/>
        <v>27.359394697358447</v>
      </c>
      <c r="L57" s="27">
        <f t="shared" si="3"/>
        <v>17</v>
      </c>
      <c r="N57" s="36">
        <f t="shared" si="4"/>
        <v>-8.469502889900447</v>
      </c>
    </row>
    <row r="58" spans="1:14" s="25" customFormat="1" ht="15" customHeight="1" x14ac:dyDescent="0.25">
      <c r="A58" s="121">
        <v>21</v>
      </c>
      <c r="B58" t="s">
        <v>7</v>
      </c>
      <c r="C58" s="73">
        <v>60.823610292205721</v>
      </c>
      <c r="D58" s="66">
        <v>38.206527795501458</v>
      </c>
      <c r="E58" s="66">
        <v>4.8316662375780703</v>
      </c>
      <c r="F58" s="74">
        <v>0.91823490295146593</v>
      </c>
      <c r="G58" s="12"/>
      <c r="H58" s="12"/>
      <c r="I58" s="12"/>
      <c r="J58" s="12"/>
      <c r="K58" s="26">
        <f t="shared" si="5"/>
        <v>26.195009807059179</v>
      </c>
      <c r="L58" s="27">
        <f t="shared" si="3"/>
        <v>20</v>
      </c>
      <c r="N58" s="36">
        <f t="shared" si="4"/>
        <v>-7.8459934954543868</v>
      </c>
    </row>
    <row r="59" spans="1:14" s="25" customFormat="1" ht="15" customHeight="1" x14ac:dyDescent="0.25">
      <c r="A59" s="121">
        <v>22</v>
      </c>
      <c r="B59" t="s">
        <v>8</v>
      </c>
      <c r="C59" s="73">
        <v>54.135321730391247</v>
      </c>
      <c r="D59" s="66">
        <v>43.074079374959084</v>
      </c>
      <c r="E59" s="66">
        <v>6.259092965163453</v>
      </c>
      <c r="F59" s="74">
        <v>0</v>
      </c>
      <c r="G59" s="12"/>
      <c r="H59" s="12"/>
      <c r="I59" s="12"/>
      <c r="J59" s="12"/>
      <c r="K59" s="26">
        <f t="shared" si="5"/>
        <v>25.867123517628446</v>
      </c>
      <c r="L59" s="27">
        <f t="shared" si="3"/>
        <v>21</v>
      </c>
      <c r="N59" s="36">
        <f t="shared" si="4"/>
        <v>-11.633679823180373</v>
      </c>
    </row>
    <row r="60" spans="1:14" s="25" customFormat="1" ht="15" customHeight="1" x14ac:dyDescent="0.25">
      <c r="A60" s="121">
        <v>23</v>
      </c>
      <c r="B60" t="s">
        <v>9</v>
      </c>
      <c r="C60" s="73">
        <v>40.932582650169117</v>
      </c>
      <c r="D60" s="66">
        <v>18.750759629623197</v>
      </c>
      <c r="E60" s="66">
        <v>0.68969542805953898</v>
      </c>
      <c r="F60" s="74">
        <v>0</v>
      </c>
      <c r="G60" s="12"/>
      <c r="H60" s="12"/>
      <c r="I60" s="12"/>
      <c r="J60" s="12"/>
      <c r="K60" s="26">
        <f t="shared" si="5"/>
        <v>15.093259426962964</v>
      </c>
      <c r="L60" s="27">
        <f t="shared" si="3"/>
        <v>25</v>
      </c>
      <c r="N60" s="36">
        <f t="shared" si="4"/>
        <v>-6.604084614694365</v>
      </c>
    </row>
    <row r="61" spans="1:14" s="25" customFormat="1" ht="15" customHeight="1" x14ac:dyDescent="0.25">
      <c r="A61" s="121">
        <v>24</v>
      </c>
      <c r="B61" t="s">
        <v>10</v>
      </c>
      <c r="C61" s="73">
        <v>66.192366592355228</v>
      </c>
      <c r="D61" s="66">
        <v>16.811837191252565</v>
      </c>
      <c r="E61" s="66">
        <v>2.4142800021321178</v>
      </c>
      <c r="F61" s="74">
        <v>0.30996462754766496</v>
      </c>
      <c r="G61" s="12"/>
      <c r="H61" s="12"/>
      <c r="I61" s="12"/>
      <c r="J61" s="12"/>
      <c r="K61" s="26">
        <f t="shared" si="5"/>
        <v>21.432112103321892</v>
      </c>
      <c r="L61" s="27">
        <f t="shared" si="3"/>
        <v>22</v>
      </c>
      <c r="N61" s="36">
        <f t="shared" si="4"/>
        <v>-4.1015333270058498</v>
      </c>
    </row>
    <row r="62" spans="1:14" s="25" customFormat="1" ht="15" customHeight="1" x14ac:dyDescent="0.25">
      <c r="A62" s="121">
        <v>25</v>
      </c>
      <c r="B62" t="s">
        <v>11</v>
      </c>
      <c r="C62" s="73">
        <v>82.544311769029335</v>
      </c>
      <c r="D62" s="66">
        <v>41.568062025384492</v>
      </c>
      <c r="E62" s="66">
        <v>7.1874462259367462</v>
      </c>
      <c r="F62" s="74">
        <v>2.323067286076328</v>
      </c>
      <c r="G62" s="12"/>
      <c r="H62" s="12"/>
      <c r="I62" s="12"/>
      <c r="J62" s="12"/>
      <c r="K62" s="26">
        <f t="shared" si="5"/>
        <v>33.40572182660673</v>
      </c>
      <c r="L62" s="27">
        <f t="shared" si="3"/>
        <v>9</v>
      </c>
      <c r="N62" s="36">
        <f t="shared" si="4"/>
        <v>-6.1774556690096531</v>
      </c>
    </row>
    <row r="63" spans="1:14" s="25" customFormat="1" ht="15" customHeight="1" x14ac:dyDescent="0.25">
      <c r="A63" s="121">
        <v>26</v>
      </c>
      <c r="B63" t="s">
        <v>12</v>
      </c>
      <c r="C63" s="73">
        <v>78.062870135867016</v>
      </c>
      <c r="D63" s="66">
        <v>43.938178598754973</v>
      </c>
      <c r="E63" s="66">
        <v>3.9895342077543949</v>
      </c>
      <c r="F63" s="74">
        <v>1.8141627698329634</v>
      </c>
      <c r="G63" s="12"/>
      <c r="H63" s="12"/>
      <c r="I63" s="12"/>
      <c r="J63" s="12"/>
      <c r="K63" s="26">
        <f t="shared" si="5"/>
        <v>31.951186428052335</v>
      </c>
      <c r="L63" s="27">
        <f t="shared" si="3"/>
        <v>11</v>
      </c>
      <c r="N63" s="36">
        <f t="shared" si="4"/>
        <v>2.5751214538487055</v>
      </c>
    </row>
    <row r="64" spans="1:14" s="25" customFormat="1" ht="15" customHeight="1" thickBot="1" x14ac:dyDescent="0.3">
      <c r="A64" s="122">
        <v>27</v>
      </c>
      <c r="B64" s="118" t="s">
        <v>13</v>
      </c>
      <c r="C64" s="75">
        <v>94.924835017097635</v>
      </c>
      <c r="D64" s="76">
        <v>73.442023803521664</v>
      </c>
      <c r="E64" s="76">
        <v>19.555093765253616</v>
      </c>
      <c r="F64" s="77">
        <v>6.8709825701546077</v>
      </c>
      <c r="G64" s="12"/>
      <c r="H64" s="12"/>
      <c r="I64" s="12"/>
      <c r="J64" s="12"/>
      <c r="K64" s="30">
        <f t="shared" si="5"/>
        <v>48.698233789006878</v>
      </c>
      <c r="L64" s="31">
        <f t="shared" si="3"/>
        <v>1</v>
      </c>
      <c r="N64" s="37">
        <f t="shared" si="4"/>
        <v>-5.8012505460813699</v>
      </c>
    </row>
    <row r="65" spans="1:14" s="25" customFormat="1" ht="15" customHeight="1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N65" s="38"/>
    </row>
    <row r="66" spans="1:14" s="25" customFormat="1" ht="15.75" thickBot="1" x14ac:dyDescent="0.3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N66" s="38"/>
    </row>
    <row r="67" spans="1:14" s="25" customFormat="1" ht="15.75" thickBot="1" x14ac:dyDescent="0.3">
      <c r="A67" s="12"/>
      <c r="B67" s="32" t="s">
        <v>25</v>
      </c>
      <c r="C67" s="5">
        <f>AVERAGE(C40:C64)</f>
        <v>70.33063851210423</v>
      </c>
      <c r="D67" s="5">
        <f>AVERAGE(D40:D64)</f>
        <v>43.370394843575511</v>
      </c>
      <c r="E67" s="5">
        <f>AVERAGE(E40:E64)</f>
        <v>8.0556228840212576</v>
      </c>
      <c r="F67" s="5">
        <f>AVERAGE(F40:F64)</f>
        <v>2.4438796554875815</v>
      </c>
      <c r="G67" s="12"/>
      <c r="H67" s="12"/>
      <c r="I67" s="12"/>
      <c r="J67" s="12"/>
      <c r="K67" s="5">
        <f>AVERAGE(K40:K64)</f>
        <v>31.050133973797141</v>
      </c>
      <c r="L67" s="12"/>
      <c r="N67" s="39">
        <f>K104-K67</f>
        <v>-6.7478417667655712</v>
      </c>
    </row>
    <row r="68" spans="1:14" s="25" customFormat="1" x14ac:dyDescent="0.25">
      <c r="A68" s="12"/>
      <c r="B68" s="32" t="s">
        <v>29</v>
      </c>
      <c r="C68" s="5">
        <f>STDEV(C40:C64)</f>
        <v>12.008107632285643</v>
      </c>
      <c r="D68" s="5">
        <f>STDEV(D40:D64)</f>
        <v>14.386119164512909</v>
      </c>
      <c r="E68" s="5">
        <f>STDEV(E40:E64)</f>
        <v>7.8758182395063638</v>
      </c>
      <c r="F68" s="5">
        <f>STDEV(F40:F64)</f>
        <v>2.8773070803616996</v>
      </c>
      <c r="G68" s="12"/>
      <c r="H68" s="12"/>
      <c r="I68" s="12"/>
      <c r="J68" s="12"/>
      <c r="K68" s="5">
        <f>STDEV(K40:K64)</f>
        <v>7.900564373244082</v>
      </c>
      <c r="L68" s="12"/>
    </row>
    <row r="69" spans="1:14" s="25" customFormat="1" x14ac:dyDescent="0.25">
      <c r="A69" s="12"/>
      <c r="B69" s="32" t="s">
        <v>26</v>
      </c>
      <c r="C69" s="33">
        <f>COUNT(C40:C64)</f>
        <v>25</v>
      </c>
      <c r="D69" s="33">
        <f>COUNT(D40:D64)</f>
        <v>25</v>
      </c>
      <c r="E69" s="33">
        <f>COUNT(E40:E64)</f>
        <v>25</v>
      </c>
      <c r="F69" s="33">
        <f>COUNT(F40:F64)</f>
        <v>25</v>
      </c>
      <c r="G69" s="12"/>
      <c r="H69" s="12"/>
      <c r="I69" s="12"/>
      <c r="J69" s="12"/>
      <c r="K69" s="33">
        <f>COUNT(K40:K64)</f>
        <v>25</v>
      </c>
      <c r="L69" s="12"/>
    </row>
    <row r="70" spans="1:14" s="25" customFormat="1" x14ac:dyDescent="0.25">
      <c r="A70" s="12"/>
      <c r="B70" s="32" t="s">
        <v>27</v>
      </c>
      <c r="C70" s="1">
        <f>MIN(C40:C64)</f>
        <v>40.932582650169117</v>
      </c>
      <c r="D70" s="1">
        <f>MIN(D40:D64)</f>
        <v>16.811837191252565</v>
      </c>
      <c r="E70" s="1">
        <f>MIN(E40:E64)</f>
        <v>0.68969542805953898</v>
      </c>
      <c r="F70" s="1">
        <f>MIN(F40:F64)</f>
        <v>0</v>
      </c>
      <c r="G70" s="22"/>
      <c r="H70" s="22"/>
      <c r="I70" s="22"/>
      <c r="J70" s="22"/>
      <c r="K70" s="1">
        <f>MIN(K40:K64)</f>
        <v>15.093259426962964</v>
      </c>
      <c r="L70" s="12"/>
    </row>
    <row r="71" spans="1:14" s="25" customFormat="1" x14ac:dyDescent="0.25">
      <c r="A71" s="12"/>
      <c r="B71" s="32" t="s">
        <v>28</v>
      </c>
      <c r="C71" s="1">
        <f>MAX(C40:C64)</f>
        <v>94.924835017097635</v>
      </c>
      <c r="D71" s="1">
        <f>MAX(D40:D64)</f>
        <v>73.442023803521664</v>
      </c>
      <c r="E71" s="1">
        <f>MAX(E40:E64)</f>
        <v>30.367545815087393</v>
      </c>
      <c r="F71" s="1">
        <f>MAX(F40:F64)</f>
        <v>10.23504112113741</v>
      </c>
      <c r="G71" s="22"/>
      <c r="H71" s="22"/>
      <c r="I71" s="22"/>
      <c r="J71" s="22"/>
      <c r="K71" s="1">
        <f>MAX(K40:K64)</f>
        <v>48.698233789006878</v>
      </c>
      <c r="L71" s="12"/>
    </row>
    <row r="72" spans="1:14" s="25" customFormat="1" x14ac:dyDescent="0.25">
      <c r="A72" s="12"/>
      <c r="G72" s="12"/>
      <c r="H72" s="12"/>
      <c r="I72" s="12"/>
      <c r="J72" s="12"/>
      <c r="K72" s="12"/>
      <c r="L72" s="12"/>
    </row>
    <row r="73" spans="1:14" s="25" customFormat="1" x14ac:dyDescent="0.25">
      <c r="A73" s="12"/>
      <c r="G73" s="12"/>
      <c r="H73" s="12"/>
      <c r="I73" s="12"/>
      <c r="J73" s="12"/>
      <c r="K73" s="12"/>
      <c r="L73" s="12"/>
    </row>
    <row r="74" spans="1:14" s="25" customFormat="1" ht="15.75" thickBot="1" x14ac:dyDescent="0.3">
      <c r="A74" s="12"/>
      <c r="B74" s="12"/>
      <c r="G74" s="12"/>
      <c r="H74" s="12"/>
      <c r="I74" s="12"/>
      <c r="J74" s="12"/>
      <c r="K74" s="12"/>
      <c r="L74" s="12"/>
    </row>
    <row r="75" spans="1:14" ht="75" customHeight="1" thickBot="1" x14ac:dyDescent="0.3">
      <c r="A75" s="137" t="s">
        <v>60</v>
      </c>
      <c r="B75" s="138"/>
      <c r="C75" s="14" t="s">
        <v>38</v>
      </c>
      <c r="D75" s="14" t="s">
        <v>39</v>
      </c>
      <c r="E75" s="14" t="s">
        <v>40</v>
      </c>
      <c r="F75" s="15" t="s">
        <v>41</v>
      </c>
      <c r="G75" s="139" t="s">
        <v>48</v>
      </c>
      <c r="H75" s="139"/>
      <c r="I75" s="140"/>
      <c r="J75" s="140"/>
      <c r="K75" s="137" t="s">
        <v>62</v>
      </c>
      <c r="L75" s="141"/>
    </row>
    <row r="76" spans="1:14" s="21" customFormat="1" ht="14.85" customHeight="1" thickBot="1" x14ac:dyDescent="0.25">
      <c r="A76" s="16" t="s">
        <v>42</v>
      </c>
      <c r="B76" s="17" t="s">
        <v>23</v>
      </c>
      <c r="C76" s="17" t="s">
        <v>76</v>
      </c>
      <c r="D76" s="17" t="s">
        <v>76</v>
      </c>
      <c r="E76" s="17" t="s">
        <v>76</v>
      </c>
      <c r="F76" s="18" t="s">
        <v>76</v>
      </c>
      <c r="G76" s="19" t="s">
        <v>50</v>
      </c>
      <c r="H76" s="19" t="s">
        <v>51</v>
      </c>
      <c r="I76" s="19" t="s">
        <v>52</v>
      </c>
      <c r="J76" s="19" t="s">
        <v>53</v>
      </c>
      <c r="K76" s="20" t="s">
        <v>54</v>
      </c>
      <c r="L76" s="18" t="s">
        <v>49</v>
      </c>
    </row>
    <row r="77" spans="1:14" s="25" customFormat="1" ht="14.85" customHeight="1" x14ac:dyDescent="0.25">
      <c r="A77" s="120">
        <v>1</v>
      </c>
      <c r="B77" t="s">
        <v>24</v>
      </c>
      <c r="C77" s="70">
        <v>71.014527065729297</v>
      </c>
      <c r="D77" s="71">
        <v>26.564551896968979</v>
      </c>
      <c r="E77" s="71">
        <v>1.5275008663166527</v>
      </c>
      <c r="F77" s="72">
        <v>0.35048290530140763</v>
      </c>
      <c r="G77" s="22">
        <v>25</v>
      </c>
      <c r="H77" s="22">
        <v>25</v>
      </c>
      <c r="I77" s="22">
        <v>25</v>
      </c>
      <c r="J77" s="22">
        <v>25</v>
      </c>
      <c r="K77" s="23">
        <f>((C77*G$77)+(D77*H$77)+(E77*I$77)+(F77*J$77))/SUM(G$77,H$77,I$77,J$77)</f>
        <v>24.864265683579088</v>
      </c>
      <c r="L77" s="24">
        <f t="shared" ref="L77:L101" si="7">RANK(K77,K$77:K$101)</f>
        <v>12</v>
      </c>
    </row>
    <row r="78" spans="1:14" s="25" customFormat="1" ht="14.85" customHeight="1" x14ac:dyDescent="0.25">
      <c r="A78" s="121">
        <v>2</v>
      </c>
      <c r="B78" t="s">
        <v>15</v>
      </c>
      <c r="C78" s="73">
        <v>63.730349816311346</v>
      </c>
      <c r="D78" s="66">
        <v>33.043705479697465</v>
      </c>
      <c r="E78" s="66">
        <v>5.5789422842129177</v>
      </c>
      <c r="F78" s="74">
        <v>0.78417968412438366</v>
      </c>
      <c r="G78" s="12"/>
      <c r="H78" s="12"/>
      <c r="I78" s="28" t="s">
        <v>55</v>
      </c>
      <c r="J78" s="28">
        <v>100</v>
      </c>
      <c r="K78" s="26">
        <f t="shared" ref="K78:K101" si="8">((C78*G$77)+(D78*H$77)+(E78*I$77)+(F78*J$77))/SUM(G$77,H$77,I$77,J$77)</f>
        <v>25.78429431608653</v>
      </c>
      <c r="L78" s="27">
        <f t="shared" si="7"/>
        <v>10</v>
      </c>
    </row>
    <row r="79" spans="1:14" s="25" customFormat="1" ht="14.85" customHeight="1" x14ac:dyDescent="0.25">
      <c r="A79" s="121">
        <v>3</v>
      </c>
      <c r="B79" t="s">
        <v>16</v>
      </c>
      <c r="C79" s="73">
        <v>78.499566030250762</v>
      </c>
      <c r="D79" s="66">
        <v>18.185945194565225</v>
      </c>
      <c r="E79" s="66">
        <v>2.4300919116633182</v>
      </c>
      <c r="F79" s="74">
        <v>0.5838003545367868</v>
      </c>
      <c r="G79" s="12"/>
      <c r="H79" s="12"/>
      <c r="K79" s="26">
        <f t="shared" si="8"/>
        <v>24.924850872754018</v>
      </c>
      <c r="L79" s="27">
        <f t="shared" si="7"/>
        <v>11</v>
      </c>
    </row>
    <row r="80" spans="1:14" s="25" customFormat="1" ht="14.85" customHeight="1" x14ac:dyDescent="0.25">
      <c r="A80" s="121">
        <v>4</v>
      </c>
      <c r="B80" t="s">
        <v>17</v>
      </c>
      <c r="C80" s="73">
        <v>81.124218411390942</v>
      </c>
      <c r="D80" s="66">
        <v>55.343389413045841</v>
      </c>
      <c r="E80" s="66">
        <v>9.3319140725532215</v>
      </c>
      <c r="F80" s="74">
        <v>2.2489776639719872</v>
      </c>
      <c r="G80" s="12"/>
      <c r="H80" s="12"/>
      <c r="I80" s="12"/>
      <c r="J80" s="12"/>
      <c r="K80" s="26">
        <f t="shared" si="8"/>
        <v>37.0121248902405</v>
      </c>
      <c r="L80" s="27">
        <f t="shared" si="7"/>
        <v>3</v>
      </c>
    </row>
    <row r="81" spans="1:12" s="25" customFormat="1" ht="14.85" customHeight="1" x14ac:dyDescent="0.25">
      <c r="A81" s="121">
        <v>5</v>
      </c>
      <c r="B81" t="s">
        <v>14</v>
      </c>
      <c r="C81" s="73">
        <v>74.104495471927962</v>
      </c>
      <c r="D81" s="66">
        <v>51.639182137433913</v>
      </c>
      <c r="E81" s="66">
        <v>4.9557313835512735</v>
      </c>
      <c r="F81" s="74">
        <v>0.97602986771857647</v>
      </c>
      <c r="G81" s="12"/>
      <c r="H81" s="12"/>
      <c r="I81" s="12"/>
      <c r="J81" s="12"/>
      <c r="K81" s="26">
        <f t="shared" si="8"/>
        <v>32.918859715157929</v>
      </c>
      <c r="L81" s="27">
        <f t="shared" si="7"/>
        <v>5</v>
      </c>
    </row>
    <row r="82" spans="1:12" s="25" customFormat="1" ht="14.85" customHeight="1" x14ac:dyDescent="0.25">
      <c r="A82" s="121">
        <v>6</v>
      </c>
      <c r="B82" t="s">
        <v>18</v>
      </c>
      <c r="C82" s="73">
        <v>75.64859518080155</v>
      </c>
      <c r="D82" s="66">
        <v>57.492390121504741</v>
      </c>
      <c r="E82" s="66">
        <v>27.497751673022979</v>
      </c>
      <c r="F82" s="74">
        <v>11.29582026168662</v>
      </c>
      <c r="G82" s="12"/>
      <c r="H82" s="12"/>
      <c r="I82" s="12"/>
      <c r="J82" s="12"/>
      <c r="K82" s="26">
        <f t="shared" si="8"/>
        <v>42.983639309253967</v>
      </c>
      <c r="L82" s="27">
        <f t="shared" si="7"/>
        <v>1</v>
      </c>
    </row>
    <row r="83" spans="1:12" s="25" customFormat="1" ht="14.85" customHeight="1" x14ac:dyDescent="0.25">
      <c r="A83" s="121">
        <v>8</v>
      </c>
      <c r="B83" t="s">
        <v>19</v>
      </c>
      <c r="C83" s="73">
        <v>35.972867834832329</v>
      </c>
      <c r="D83" s="66">
        <v>27.692593713062564</v>
      </c>
      <c r="E83" s="66">
        <v>5.2427462669548932</v>
      </c>
      <c r="F83" s="74">
        <v>0.81716281669696</v>
      </c>
      <c r="G83" s="12"/>
      <c r="H83" s="12"/>
      <c r="I83" s="29"/>
      <c r="J83" s="29"/>
      <c r="K83" s="26">
        <f t="shared" si="8"/>
        <v>17.431342657886688</v>
      </c>
      <c r="L83" s="27">
        <f t="shared" si="7"/>
        <v>19</v>
      </c>
    </row>
    <row r="84" spans="1:12" s="25" customFormat="1" ht="14.85" customHeight="1" x14ac:dyDescent="0.25">
      <c r="A84" s="121">
        <v>9</v>
      </c>
      <c r="B84" t="s">
        <v>20</v>
      </c>
      <c r="C84" s="73">
        <v>58.937868202718903</v>
      </c>
      <c r="D84" s="66">
        <v>36.14344292944552</v>
      </c>
      <c r="E84" s="66">
        <v>3.2755218395668377</v>
      </c>
      <c r="F84" s="74">
        <v>8.2270934943190627E-3</v>
      </c>
      <c r="G84" s="12"/>
      <c r="H84" s="12"/>
      <c r="I84" s="12"/>
      <c r="J84" s="12"/>
      <c r="K84" s="26">
        <f t="shared" si="8"/>
        <v>24.591265016306394</v>
      </c>
      <c r="L84" s="27">
        <f t="shared" si="7"/>
        <v>13</v>
      </c>
    </row>
    <row r="85" spans="1:12" s="25" customFormat="1" ht="14.85" customHeight="1" x14ac:dyDescent="0.25">
      <c r="A85" s="121">
        <v>10</v>
      </c>
      <c r="B85" t="s">
        <v>21</v>
      </c>
      <c r="C85" s="73">
        <v>71.901659632878506</v>
      </c>
      <c r="D85" s="66">
        <v>34.181430724100117</v>
      </c>
      <c r="E85" s="66">
        <v>1.671831845480052</v>
      </c>
      <c r="F85" s="74">
        <v>1.0215136298330376</v>
      </c>
      <c r="G85" s="12"/>
      <c r="H85" s="12"/>
      <c r="I85" s="12"/>
      <c r="J85" s="12"/>
      <c r="K85" s="26">
        <f t="shared" si="8"/>
        <v>27.194108958072931</v>
      </c>
      <c r="L85" s="27">
        <f t="shared" si="7"/>
        <v>9</v>
      </c>
    </row>
    <row r="86" spans="1:12" s="25" customFormat="1" ht="14.85" customHeight="1" x14ac:dyDescent="0.25">
      <c r="A86" s="121">
        <v>11</v>
      </c>
      <c r="B86" t="s">
        <v>47</v>
      </c>
      <c r="C86" s="73">
        <v>42.468173017574237</v>
      </c>
      <c r="D86" s="66">
        <v>11.830522506175113</v>
      </c>
      <c r="E86" s="66">
        <v>0.51851998820594303</v>
      </c>
      <c r="F86" s="74">
        <v>0</v>
      </c>
      <c r="G86" s="12"/>
      <c r="H86" s="12"/>
      <c r="I86" s="12"/>
      <c r="J86" s="12"/>
      <c r="K86" s="26">
        <f t="shared" si="8"/>
        <v>13.704303877988822</v>
      </c>
      <c r="L86" s="27">
        <f t="shared" si="7"/>
        <v>23</v>
      </c>
    </row>
    <row r="87" spans="1:12" s="25" customFormat="1" ht="14.85" customHeight="1" x14ac:dyDescent="0.25">
      <c r="A87" s="121">
        <v>12</v>
      </c>
      <c r="B87" t="s">
        <v>22</v>
      </c>
      <c r="C87" s="73">
        <v>55.296250273635103</v>
      </c>
      <c r="D87" s="66">
        <v>30.663426624814544</v>
      </c>
      <c r="E87" s="66">
        <v>3.5004761305465855</v>
      </c>
      <c r="F87" s="74">
        <v>0.15700208220021247</v>
      </c>
      <c r="G87" s="12"/>
      <c r="H87" s="12"/>
      <c r="I87" s="12"/>
      <c r="J87" s="12"/>
      <c r="K87" s="26">
        <f t="shared" ref="K87" si="9">((C87*G$77)+(D87*H$77)+(E87*I$77)+(F87*J$77))/SUM(G$77,H$77,I$77,J$77)</f>
        <v>22.404288777799117</v>
      </c>
      <c r="L87" s="27">
        <f t="shared" si="7"/>
        <v>14</v>
      </c>
    </row>
    <row r="88" spans="1:12" s="25" customFormat="1" ht="14.85" customHeight="1" x14ac:dyDescent="0.25">
      <c r="A88" s="121">
        <v>13</v>
      </c>
      <c r="B88" t="s">
        <v>0</v>
      </c>
      <c r="C88" s="73">
        <v>48.2547417333003</v>
      </c>
      <c r="D88" s="66">
        <v>38.160737437823819</v>
      </c>
      <c r="E88" s="66">
        <v>2.0100937385274573</v>
      </c>
      <c r="F88" s="74">
        <v>0</v>
      </c>
      <c r="G88" s="12"/>
      <c r="H88" s="12"/>
      <c r="I88" s="12"/>
      <c r="J88" s="12"/>
      <c r="K88" s="26">
        <f t="shared" si="8"/>
        <v>22.106393227412891</v>
      </c>
      <c r="L88" s="27">
        <f t="shared" si="7"/>
        <v>15</v>
      </c>
    </row>
    <row r="89" spans="1:12" s="25" customFormat="1" ht="14.85" customHeight="1" x14ac:dyDescent="0.25">
      <c r="A89" s="121">
        <v>14</v>
      </c>
      <c r="B89" t="s">
        <v>1</v>
      </c>
      <c r="C89" s="73">
        <v>70.163879731910455</v>
      </c>
      <c r="D89" s="66">
        <v>41.822038288638815</v>
      </c>
      <c r="E89" s="66">
        <v>9.8230075030988573</v>
      </c>
      <c r="F89" s="74">
        <v>3.1137158080943239</v>
      </c>
      <c r="G89" s="12"/>
      <c r="H89" s="12"/>
      <c r="I89" s="12"/>
      <c r="J89" s="12"/>
      <c r="K89" s="26">
        <f t="shared" si="8"/>
        <v>31.230660332935614</v>
      </c>
      <c r="L89" s="27">
        <f t="shared" si="7"/>
        <v>6</v>
      </c>
    </row>
    <row r="90" spans="1:12" s="25" customFormat="1" ht="14.85" customHeight="1" x14ac:dyDescent="0.25">
      <c r="A90" s="121">
        <v>15</v>
      </c>
      <c r="B90" t="s">
        <v>2</v>
      </c>
      <c r="C90" s="73">
        <v>68.063207903123612</v>
      </c>
      <c r="D90" s="66">
        <v>43.133928828662938</v>
      </c>
      <c r="E90" s="66">
        <v>8.3527010505589843</v>
      </c>
      <c r="F90" s="74">
        <v>4.7873453110647297</v>
      </c>
      <c r="G90" s="12"/>
      <c r="H90" s="12"/>
      <c r="I90" s="12"/>
      <c r="J90" s="12"/>
      <c r="K90" s="26">
        <f t="shared" si="8"/>
        <v>31.084295773352569</v>
      </c>
      <c r="L90" s="27">
        <f t="shared" si="7"/>
        <v>7</v>
      </c>
    </row>
    <row r="91" spans="1:12" s="25" customFormat="1" ht="14.85" customHeight="1" x14ac:dyDescent="0.25">
      <c r="A91" s="121">
        <v>16</v>
      </c>
      <c r="B91" t="s">
        <v>3</v>
      </c>
      <c r="C91" s="73">
        <v>49.527132476333257</v>
      </c>
      <c r="D91" s="66">
        <v>14.51099959490732</v>
      </c>
      <c r="E91" s="66">
        <v>0.86257681569272548</v>
      </c>
      <c r="F91" s="74">
        <v>0</v>
      </c>
      <c r="G91" s="12"/>
      <c r="H91" s="12"/>
      <c r="I91" s="12"/>
      <c r="J91" s="12"/>
      <c r="K91" s="26">
        <f t="shared" si="8"/>
        <v>16.225177221733325</v>
      </c>
      <c r="L91" s="27">
        <f t="shared" si="7"/>
        <v>21</v>
      </c>
    </row>
    <row r="92" spans="1:12" s="25" customFormat="1" ht="14.85" customHeight="1" x14ac:dyDescent="0.25">
      <c r="A92" s="121">
        <v>17</v>
      </c>
      <c r="B92" t="s">
        <v>4</v>
      </c>
      <c r="C92" s="73">
        <v>63.325545832456775</v>
      </c>
      <c r="D92" s="66">
        <v>13.05921913095302</v>
      </c>
      <c r="E92" s="66">
        <v>0</v>
      </c>
      <c r="F92" s="74">
        <v>0.32181555504829068</v>
      </c>
      <c r="G92" s="12"/>
      <c r="H92" s="12"/>
      <c r="I92" s="12"/>
      <c r="J92" s="12"/>
      <c r="K92" s="26">
        <f t="shared" si="8"/>
        <v>19.176645129614521</v>
      </c>
      <c r="L92" s="27">
        <f t="shared" si="7"/>
        <v>16</v>
      </c>
    </row>
    <row r="93" spans="1:12" s="25" customFormat="1" ht="14.85" customHeight="1" x14ac:dyDescent="0.25">
      <c r="A93" s="121">
        <v>18</v>
      </c>
      <c r="B93" t="s">
        <v>5</v>
      </c>
      <c r="C93" s="73">
        <v>34.648835066995495</v>
      </c>
      <c r="D93" s="66">
        <v>10.747930889745271</v>
      </c>
      <c r="E93" s="66">
        <v>1.9349295402589208</v>
      </c>
      <c r="F93" s="74">
        <v>0.57681142738123414</v>
      </c>
      <c r="G93" s="12"/>
      <c r="H93" s="12"/>
      <c r="I93" s="12"/>
      <c r="J93" s="12"/>
      <c r="K93" s="26">
        <f t="shared" si="8"/>
        <v>11.977126731095229</v>
      </c>
      <c r="L93" s="27">
        <f t="shared" si="7"/>
        <v>24</v>
      </c>
    </row>
    <row r="94" spans="1:12" s="25" customFormat="1" ht="14.85" customHeight="1" x14ac:dyDescent="0.25">
      <c r="A94" s="121">
        <v>20</v>
      </c>
      <c r="B94" t="s">
        <v>6</v>
      </c>
      <c r="C94" s="73">
        <v>58.084127959717627</v>
      </c>
      <c r="D94" s="66">
        <v>14.277520923160299</v>
      </c>
      <c r="E94" s="66">
        <v>2.8881862048442999</v>
      </c>
      <c r="F94" s="74">
        <v>0.30973214210977656</v>
      </c>
      <c r="G94" s="12"/>
      <c r="H94" s="12"/>
      <c r="I94" s="12"/>
      <c r="J94" s="12"/>
      <c r="K94" s="26">
        <f t="shared" si="8"/>
        <v>18.889891807458</v>
      </c>
      <c r="L94" s="27">
        <f t="shared" si="7"/>
        <v>17</v>
      </c>
    </row>
    <row r="95" spans="1:12" s="25" customFormat="1" ht="14.85" customHeight="1" x14ac:dyDescent="0.25">
      <c r="A95" s="121">
        <v>21</v>
      </c>
      <c r="B95" t="s">
        <v>7</v>
      </c>
      <c r="C95" s="73">
        <v>54.69310502352711</v>
      </c>
      <c r="D95" s="66">
        <v>15.564824652291087</v>
      </c>
      <c r="E95" s="66">
        <v>2.4462090803402416</v>
      </c>
      <c r="F95" s="74">
        <v>0.69192649026073982</v>
      </c>
      <c r="G95" s="12"/>
      <c r="H95" s="12"/>
      <c r="I95" s="12"/>
      <c r="J95" s="12"/>
      <c r="K95" s="26">
        <f t="shared" si="8"/>
        <v>18.349016311604792</v>
      </c>
      <c r="L95" s="27">
        <f t="shared" si="7"/>
        <v>18</v>
      </c>
    </row>
    <row r="96" spans="1:12" s="25" customFormat="1" ht="14.85" customHeight="1" x14ac:dyDescent="0.25">
      <c r="A96" s="121">
        <v>22</v>
      </c>
      <c r="B96" t="s">
        <v>8</v>
      </c>
      <c r="C96" s="73">
        <v>40.530678800099658</v>
      </c>
      <c r="D96" s="66">
        <v>13.005027318142739</v>
      </c>
      <c r="E96" s="66">
        <v>1.2471136448718281</v>
      </c>
      <c r="F96" s="74">
        <v>2.1509550146780727</v>
      </c>
      <c r="G96" s="12"/>
      <c r="H96" s="12"/>
      <c r="I96" s="12"/>
      <c r="J96" s="12"/>
      <c r="K96" s="26">
        <f t="shared" si="8"/>
        <v>14.233443694448074</v>
      </c>
      <c r="L96" s="27">
        <f t="shared" si="7"/>
        <v>22</v>
      </c>
    </row>
    <row r="97" spans="1:12" s="25" customFormat="1" ht="14.85" customHeight="1" x14ac:dyDescent="0.25">
      <c r="A97" s="121">
        <v>23</v>
      </c>
      <c r="B97" t="s">
        <v>9</v>
      </c>
      <c r="C97" s="73">
        <v>28.458372532049523</v>
      </c>
      <c r="D97" s="66">
        <v>5.4983267170248773</v>
      </c>
      <c r="E97" s="66">
        <v>0</v>
      </c>
      <c r="F97" s="74">
        <v>0</v>
      </c>
      <c r="G97" s="12"/>
      <c r="H97" s="12"/>
      <c r="I97" s="12"/>
      <c r="J97" s="12"/>
      <c r="K97" s="26">
        <f t="shared" si="8"/>
        <v>8.4891748122685993</v>
      </c>
      <c r="L97" s="27">
        <f t="shared" si="7"/>
        <v>25</v>
      </c>
    </row>
    <row r="98" spans="1:12" s="25" customFormat="1" ht="14.85" customHeight="1" x14ac:dyDescent="0.25">
      <c r="A98" s="121">
        <v>24</v>
      </c>
      <c r="B98" t="s">
        <v>10</v>
      </c>
      <c r="C98" s="73">
        <v>56.494852505554817</v>
      </c>
      <c r="D98" s="66">
        <v>12.567858073687502</v>
      </c>
      <c r="E98" s="66">
        <v>0.25960452602185324</v>
      </c>
      <c r="F98" s="74">
        <v>0</v>
      </c>
      <c r="G98" s="12"/>
      <c r="H98" s="12"/>
      <c r="I98" s="12"/>
      <c r="J98" s="12"/>
      <c r="K98" s="26">
        <f t="shared" si="8"/>
        <v>17.330578776316042</v>
      </c>
      <c r="L98" s="27">
        <f t="shared" si="7"/>
        <v>20</v>
      </c>
    </row>
    <row r="99" spans="1:12" s="25" customFormat="1" ht="14.85" customHeight="1" x14ac:dyDescent="0.25">
      <c r="A99" s="121">
        <v>25</v>
      </c>
      <c r="B99" t="s">
        <v>11</v>
      </c>
      <c r="C99" s="73">
        <v>81.706329853174736</v>
      </c>
      <c r="D99" s="66">
        <v>25.36499083046672</v>
      </c>
      <c r="E99" s="66">
        <v>1.8417439467468499</v>
      </c>
      <c r="F99" s="74">
        <v>0</v>
      </c>
      <c r="G99" s="12"/>
      <c r="H99" s="12"/>
      <c r="I99" s="12"/>
      <c r="J99" s="12"/>
      <c r="K99" s="26">
        <f t="shared" si="8"/>
        <v>27.228266157597076</v>
      </c>
      <c r="L99" s="27">
        <f t="shared" si="7"/>
        <v>8</v>
      </c>
    </row>
    <row r="100" spans="1:12" s="25" customFormat="1" ht="14.85" customHeight="1" x14ac:dyDescent="0.25">
      <c r="A100" s="121">
        <v>26</v>
      </c>
      <c r="B100" t="s">
        <v>12</v>
      </c>
      <c r="C100" s="73">
        <v>85.261268390886542</v>
      </c>
      <c r="D100" s="66">
        <v>51.613830137183413</v>
      </c>
      <c r="E100" s="66">
        <v>1.230132999534207</v>
      </c>
      <c r="F100" s="74">
        <v>0</v>
      </c>
      <c r="G100" s="12"/>
      <c r="H100" s="12"/>
      <c r="I100" s="12"/>
      <c r="J100" s="12"/>
      <c r="K100" s="26">
        <f t="shared" si="8"/>
        <v>34.52630788190104</v>
      </c>
      <c r="L100" s="27">
        <f t="shared" si="7"/>
        <v>4</v>
      </c>
    </row>
    <row r="101" spans="1:12" s="25" customFormat="1" ht="14.85" customHeight="1" thickBot="1" x14ac:dyDescent="0.3">
      <c r="A101" s="122">
        <v>27</v>
      </c>
      <c r="B101" s="118" t="s">
        <v>13</v>
      </c>
      <c r="C101" s="75">
        <v>84.253700907275146</v>
      </c>
      <c r="D101" s="76">
        <v>74.608617387998677</v>
      </c>
      <c r="E101" s="76">
        <v>11.376150056570591</v>
      </c>
      <c r="F101" s="77">
        <v>1.3494646198575999</v>
      </c>
      <c r="G101" s="12"/>
      <c r="H101" s="12"/>
      <c r="I101" s="12"/>
      <c r="J101" s="12"/>
      <c r="K101" s="30">
        <f t="shared" si="8"/>
        <v>42.896983242925508</v>
      </c>
      <c r="L101" s="31">
        <f t="shared" si="7"/>
        <v>2</v>
      </c>
    </row>
    <row r="102" spans="1:12" s="25" customFormat="1" ht="14.85" customHeight="1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</row>
    <row r="103" spans="1:12" s="25" customFormat="1" ht="14.85" customHeight="1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</row>
    <row r="104" spans="1:12" s="25" customFormat="1" ht="14.85" customHeight="1" x14ac:dyDescent="0.25">
      <c r="A104" s="12"/>
      <c r="B104" s="32" t="s">
        <v>25</v>
      </c>
      <c r="C104" s="5">
        <f>AVERAGE(C77:C101)</f>
        <v>61.286573986178219</v>
      </c>
      <c r="D104" s="5">
        <f>AVERAGE(D77:D101)</f>
        <v>30.268657238060015</v>
      </c>
      <c r="E104" s="5">
        <f>AVERAGE(E77:E101)</f>
        <v>4.3921390947656587</v>
      </c>
      <c r="F104" s="5">
        <f>AVERAGE(F77:F101)</f>
        <v>1.2617985091223622</v>
      </c>
      <c r="G104" s="12"/>
      <c r="H104" s="12"/>
      <c r="I104" s="12"/>
      <c r="J104" s="12"/>
      <c r="K104" s="5">
        <f>AVERAGE(K77:K101)</f>
        <v>24.30229220703157</v>
      </c>
      <c r="L104" s="12"/>
    </row>
    <row r="105" spans="1:12" s="25" customFormat="1" ht="14.85" customHeight="1" x14ac:dyDescent="0.25">
      <c r="A105" s="12"/>
      <c r="B105" s="32" t="s">
        <v>29</v>
      </c>
      <c r="C105" s="5">
        <f>STDEV(C77:C101)</f>
        <v>16.53403795674787</v>
      </c>
      <c r="D105" s="5">
        <f>STDEV(D77:D101)</f>
        <v>18.050748048526856</v>
      </c>
      <c r="E105" s="5">
        <f>STDEV(E77:E101)</f>
        <v>5.7859448593905576</v>
      </c>
      <c r="F105" s="5">
        <f>STDEV(F77:F101)</f>
        <v>2.3865054745337719</v>
      </c>
      <c r="G105" s="12"/>
      <c r="H105" s="12"/>
      <c r="I105" s="12"/>
      <c r="J105" s="12"/>
      <c r="K105" s="5">
        <f>STDEV(K77:K101)</f>
        <v>9.1858724217891012</v>
      </c>
      <c r="L105" s="12"/>
    </row>
    <row r="106" spans="1:12" s="25" customFormat="1" ht="14.85" customHeight="1" x14ac:dyDescent="0.25">
      <c r="A106" s="12"/>
      <c r="B106" s="32" t="s">
        <v>26</v>
      </c>
      <c r="C106" s="33">
        <f>COUNT(C77:C101)</f>
        <v>25</v>
      </c>
      <c r="D106" s="33">
        <f>COUNT(D77:D101)</f>
        <v>25</v>
      </c>
      <c r="E106" s="33">
        <f>COUNT(E77:E101)</f>
        <v>25</v>
      </c>
      <c r="F106" s="33">
        <f>COUNT(F77:F101)</f>
        <v>25</v>
      </c>
      <c r="G106" s="12"/>
      <c r="H106" s="12"/>
      <c r="I106" s="12"/>
      <c r="J106" s="12"/>
      <c r="K106" s="33">
        <f>COUNT(K77:K101)</f>
        <v>25</v>
      </c>
      <c r="L106" s="12"/>
    </row>
    <row r="107" spans="1:12" s="25" customFormat="1" ht="14.85" customHeight="1" x14ac:dyDescent="0.25">
      <c r="A107" s="12"/>
      <c r="B107" s="32" t="s">
        <v>27</v>
      </c>
      <c r="C107" s="1">
        <f>MIN(C77:C101)</f>
        <v>28.458372532049523</v>
      </c>
      <c r="D107" s="1">
        <f>MIN(D77:D101)</f>
        <v>5.4983267170248773</v>
      </c>
      <c r="E107" s="1">
        <f>MIN(E77:E101)</f>
        <v>0</v>
      </c>
      <c r="F107" s="1">
        <f>MIN(F77:F101)</f>
        <v>0</v>
      </c>
      <c r="G107" s="22"/>
      <c r="H107" s="22"/>
      <c r="I107" s="22"/>
      <c r="J107" s="22"/>
      <c r="K107" s="1">
        <f>MIN(K77:K101)</f>
        <v>8.4891748122685993</v>
      </c>
      <c r="L107" s="12"/>
    </row>
    <row r="108" spans="1:12" s="25" customFormat="1" ht="14.85" customHeight="1" x14ac:dyDescent="0.25">
      <c r="A108" s="12"/>
      <c r="B108" s="32" t="s">
        <v>28</v>
      </c>
      <c r="C108" s="1">
        <f>MAX(C77:C101)</f>
        <v>85.261268390886542</v>
      </c>
      <c r="D108" s="1">
        <f>MAX(D77:D101)</f>
        <v>74.608617387998677</v>
      </c>
      <c r="E108" s="1">
        <f>MAX(E77:E101)</f>
        <v>27.497751673022979</v>
      </c>
      <c r="F108" s="1">
        <f>MAX(F77:F101)</f>
        <v>11.29582026168662</v>
      </c>
      <c r="G108" s="22"/>
      <c r="H108" s="22"/>
      <c r="I108" s="22"/>
      <c r="J108" s="22"/>
      <c r="K108" s="1">
        <f>MAX(K77:K101)</f>
        <v>42.983639309253967</v>
      </c>
      <c r="L108" s="12"/>
    </row>
    <row r="109" spans="1:12" ht="14.85" customHeight="1" x14ac:dyDescent="0.25">
      <c r="C109" s="22"/>
      <c r="D109" s="22"/>
      <c r="E109" s="22"/>
      <c r="F109" s="22"/>
      <c r="K109" s="22"/>
    </row>
    <row r="110" spans="1:12" ht="14.85" customHeight="1" x14ac:dyDescent="0.25">
      <c r="C110" s="40"/>
      <c r="D110" s="40"/>
      <c r="E110" s="40"/>
      <c r="F110" s="40"/>
      <c r="G110" s="40"/>
      <c r="H110" s="40"/>
      <c r="I110" s="40"/>
      <c r="J110" s="40"/>
      <c r="K110" s="40"/>
    </row>
    <row r="111" spans="1:12" ht="14.85" customHeight="1" x14ac:dyDescent="0.25">
      <c r="B111" s="28"/>
      <c r="C111" s="40"/>
      <c r="D111" s="40"/>
      <c r="E111" s="40"/>
      <c r="F111" s="40"/>
      <c r="G111" s="40"/>
      <c r="H111" s="40"/>
      <c r="I111" s="40"/>
      <c r="J111" s="40"/>
      <c r="K111" s="40"/>
    </row>
    <row r="112" spans="1:12" ht="14.85" customHeight="1" x14ac:dyDescent="0.25">
      <c r="B112" s="13"/>
      <c r="C112" s="40"/>
      <c r="D112" s="40"/>
      <c r="E112" s="40"/>
      <c r="F112" s="40"/>
      <c r="G112" s="40"/>
      <c r="H112" s="40"/>
      <c r="I112" s="40"/>
      <c r="J112" s="40"/>
      <c r="K112" s="40"/>
    </row>
    <row r="113" spans="2:3" x14ac:dyDescent="0.25">
      <c r="C113" s="25"/>
    </row>
    <row r="115" spans="2:3" ht="16.350000000000001" customHeight="1" x14ac:dyDescent="0.25">
      <c r="B115" s="13"/>
      <c r="C115" s="25"/>
    </row>
  </sheetData>
  <sortState ref="A3:F27">
    <sortCondition ref="A3:A27"/>
  </sortState>
  <mergeCells count="9">
    <mergeCell ref="A75:B75"/>
    <mergeCell ref="G75:J75"/>
    <mergeCell ref="K75:L75"/>
    <mergeCell ref="A1:B1"/>
    <mergeCell ref="G1:J1"/>
    <mergeCell ref="K1:L1"/>
    <mergeCell ref="A38:B38"/>
    <mergeCell ref="G38:J38"/>
    <mergeCell ref="K38:L38"/>
  </mergeCells>
  <phoneticPr fontId="7" type="noConversion"/>
  <pageMargins left="0.75" right="0.75" top="1" bottom="1" header="0.5" footer="0.5"/>
  <pageSetup paperSize="10" orientation="portrait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F108"/>
  <sheetViews>
    <sheetView zoomScale="70" zoomScaleNormal="70" workbookViewId="0">
      <selection sqref="A1:B1"/>
    </sheetView>
  </sheetViews>
  <sheetFormatPr baseColWidth="10" defaultColWidth="9" defaultRowHeight="15" x14ac:dyDescent="0.25"/>
  <cols>
    <col min="1" max="1" width="4.625" style="25" customWidth="1"/>
    <col min="2" max="2" width="15.125" style="25" customWidth="1"/>
    <col min="3" max="3" width="14.625" style="25" bestFit="1" customWidth="1"/>
    <col min="4" max="4" width="15.5" style="25" bestFit="1" customWidth="1"/>
    <col min="5" max="5" width="18.125" style="25" bestFit="1" customWidth="1"/>
    <col min="6" max="6" width="14" style="25" bestFit="1" customWidth="1"/>
    <col min="7" max="16384" width="9" style="25"/>
  </cols>
  <sheetData>
    <row r="1" spans="1:6" s="12" customFormat="1" ht="75" customHeight="1" thickBot="1" x14ac:dyDescent="0.3">
      <c r="A1" s="137" t="s">
        <v>56</v>
      </c>
      <c r="B1" s="138"/>
      <c r="C1" s="87" t="s">
        <v>44</v>
      </c>
      <c r="D1" s="87" t="s">
        <v>79</v>
      </c>
      <c r="E1" s="87" t="s">
        <v>78</v>
      </c>
      <c r="F1" s="88" t="s">
        <v>43</v>
      </c>
    </row>
    <row r="2" spans="1:6" s="21" customFormat="1" ht="25.35" customHeight="1" thickBot="1" x14ac:dyDescent="0.25">
      <c r="A2" s="16" t="s">
        <v>42</v>
      </c>
      <c r="B2" s="17" t="s">
        <v>23</v>
      </c>
      <c r="C2" s="17" t="s">
        <v>76</v>
      </c>
      <c r="D2" s="17" t="s">
        <v>76</v>
      </c>
      <c r="E2" s="17" t="s">
        <v>76</v>
      </c>
      <c r="F2" s="18" t="s">
        <v>76</v>
      </c>
    </row>
    <row r="3" spans="1:6" ht="15" customHeight="1" x14ac:dyDescent="0.25">
      <c r="A3" s="57">
        <v>1</v>
      </c>
      <c r="B3" s="67" t="s">
        <v>24</v>
      </c>
      <c r="C3" s="80">
        <v>16.051171746172479</v>
      </c>
      <c r="D3" s="92">
        <v>35.331515221984432</v>
      </c>
      <c r="E3" s="78">
        <v>32.529979697363672</v>
      </c>
      <c r="F3" s="79">
        <v>12.06934998484731</v>
      </c>
    </row>
    <row r="4" spans="1:6" ht="15" customHeight="1" x14ac:dyDescent="0.25">
      <c r="A4" s="57">
        <v>2</v>
      </c>
      <c r="B4" s="68" t="s">
        <v>15</v>
      </c>
      <c r="C4" s="81">
        <v>1.6710052693191504</v>
      </c>
      <c r="D4" s="93"/>
      <c r="E4" s="1"/>
      <c r="F4" s="2">
        <v>2.440893231228412</v>
      </c>
    </row>
    <row r="5" spans="1:6" ht="15" customHeight="1" x14ac:dyDescent="0.25">
      <c r="A5" s="57">
        <v>3</v>
      </c>
      <c r="B5" s="68" t="s">
        <v>16</v>
      </c>
      <c r="C5" s="81">
        <v>1.7265814912020454</v>
      </c>
      <c r="D5" s="93">
        <v>25.412546929036949</v>
      </c>
      <c r="E5" s="1">
        <v>26.031005153984822</v>
      </c>
      <c r="F5" s="2">
        <v>4.1600016241080207</v>
      </c>
    </row>
    <row r="6" spans="1:6" ht="15" customHeight="1" x14ac:dyDescent="0.25">
      <c r="A6" s="57">
        <v>4</v>
      </c>
      <c r="B6" s="68" t="s">
        <v>17</v>
      </c>
      <c r="C6" s="81">
        <v>17.963275810079729</v>
      </c>
      <c r="D6" s="93">
        <v>20.491969596458297</v>
      </c>
      <c r="E6" s="1">
        <v>43.123599170869753</v>
      </c>
      <c r="F6" s="2">
        <v>8.8566295509856356</v>
      </c>
    </row>
    <row r="7" spans="1:6" ht="15" customHeight="1" x14ac:dyDescent="0.25">
      <c r="A7" s="57">
        <v>5</v>
      </c>
      <c r="B7" s="68" t="s">
        <v>14</v>
      </c>
      <c r="C7" s="81">
        <v>14.616691125925493</v>
      </c>
      <c r="D7" s="93">
        <v>23.254854220140423</v>
      </c>
      <c r="E7" s="1">
        <v>35.019462711194748</v>
      </c>
      <c r="F7" s="2">
        <v>5.6899285416083103</v>
      </c>
    </row>
    <row r="8" spans="1:6" ht="15" customHeight="1" x14ac:dyDescent="0.25">
      <c r="A8" s="57">
        <v>6</v>
      </c>
      <c r="B8" s="68" t="s">
        <v>18</v>
      </c>
      <c r="C8" s="81">
        <v>2.629413863459436</v>
      </c>
      <c r="D8" s="93"/>
      <c r="E8" s="1"/>
      <c r="F8" s="2">
        <v>3.4694704160602696</v>
      </c>
    </row>
    <row r="9" spans="1:6" ht="15" customHeight="1" x14ac:dyDescent="0.25">
      <c r="A9" s="57">
        <v>8</v>
      </c>
      <c r="B9" s="68" t="s">
        <v>19</v>
      </c>
      <c r="C9" s="81">
        <v>2.8375682311161428</v>
      </c>
      <c r="D9" s="93">
        <v>20.576062216249344</v>
      </c>
      <c r="E9" s="1">
        <v>10.290352385545328</v>
      </c>
      <c r="F9" s="2">
        <v>4.6575730563037716</v>
      </c>
    </row>
    <row r="10" spans="1:6" ht="15" customHeight="1" x14ac:dyDescent="0.25">
      <c r="A10" s="57">
        <v>9</v>
      </c>
      <c r="B10" s="68" t="s">
        <v>20</v>
      </c>
      <c r="C10" s="81">
        <v>2.8705290998048061</v>
      </c>
      <c r="D10" s="93">
        <v>22.417566859075734</v>
      </c>
      <c r="E10" s="1">
        <v>14.266299561906571</v>
      </c>
      <c r="F10" s="2">
        <v>3.4298565631561568</v>
      </c>
    </row>
    <row r="11" spans="1:6" ht="15" customHeight="1" x14ac:dyDescent="0.25">
      <c r="A11" s="57">
        <v>10</v>
      </c>
      <c r="B11" s="68" t="s">
        <v>21</v>
      </c>
      <c r="C11" s="81">
        <v>14.252614942819482</v>
      </c>
      <c r="D11" s="93">
        <v>29.653193269826044</v>
      </c>
      <c r="E11" s="1">
        <v>33.185963942935118</v>
      </c>
      <c r="F11" s="2">
        <v>8.1726922464286318</v>
      </c>
    </row>
    <row r="12" spans="1:6" ht="15" customHeight="1" x14ac:dyDescent="0.25">
      <c r="A12" s="57">
        <v>11</v>
      </c>
      <c r="B12" s="68" t="s">
        <v>47</v>
      </c>
      <c r="C12" s="81">
        <v>3.1951159662780491</v>
      </c>
      <c r="D12" s="93"/>
      <c r="E12" s="1"/>
      <c r="F12" s="2">
        <v>3.2724670708602424</v>
      </c>
    </row>
    <row r="13" spans="1:6" ht="15" customHeight="1" x14ac:dyDescent="0.25">
      <c r="A13" s="57">
        <v>12</v>
      </c>
      <c r="B13" s="68" t="s">
        <v>22</v>
      </c>
      <c r="C13" s="81">
        <v>5.1269179112029502</v>
      </c>
      <c r="D13" s="93">
        <v>32.975957263028768</v>
      </c>
      <c r="E13" s="1">
        <v>17.056577526777204</v>
      </c>
      <c r="F13" s="2">
        <v>2.0411604281996456</v>
      </c>
    </row>
    <row r="14" spans="1:6" ht="15" customHeight="1" x14ac:dyDescent="0.25">
      <c r="A14" s="57">
        <v>13</v>
      </c>
      <c r="B14" s="68" t="s">
        <v>0</v>
      </c>
      <c r="C14" s="81">
        <v>4.7896722062807946</v>
      </c>
      <c r="D14" s="93"/>
      <c r="E14" s="1"/>
      <c r="F14" s="2">
        <v>5.8700343089761633</v>
      </c>
    </row>
    <row r="15" spans="1:6" ht="15" customHeight="1" x14ac:dyDescent="0.25">
      <c r="A15" s="57">
        <v>14</v>
      </c>
      <c r="B15" s="68" t="s">
        <v>1</v>
      </c>
      <c r="C15" s="81">
        <v>2.1599533254952563</v>
      </c>
      <c r="D15" s="93"/>
      <c r="E15" s="1"/>
      <c r="F15" s="2">
        <v>1.1235993130596553</v>
      </c>
    </row>
    <row r="16" spans="1:6" ht="15" customHeight="1" x14ac:dyDescent="0.25">
      <c r="A16" s="57">
        <v>15</v>
      </c>
      <c r="B16" s="68" t="s">
        <v>2</v>
      </c>
      <c r="C16" s="81">
        <v>2.8511925690274991</v>
      </c>
      <c r="D16" s="93"/>
      <c r="E16" s="1"/>
      <c r="F16" s="2">
        <v>5.6484823631571155</v>
      </c>
    </row>
    <row r="17" spans="1:6" ht="15" customHeight="1" x14ac:dyDescent="0.25">
      <c r="A17" s="57">
        <v>16</v>
      </c>
      <c r="B17" s="68" t="s">
        <v>3</v>
      </c>
      <c r="C17" s="81">
        <v>13.820265485987893</v>
      </c>
      <c r="D17" s="93"/>
      <c r="E17" s="1"/>
      <c r="F17" s="2">
        <v>9.7190956550382062</v>
      </c>
    </row>
    <row r="18" spans="1:6" ht="15" customHeight="1" x14ac:dyDescent="0.25">
      <c r="A18" s="57">
        <v>17</v>
      </c>
      <c r="B18" s="68" t="s">
        <v>4</v>
      </c>
      <c r="C18" s="81">
        <v>0.94271179542637051</v>
      </c>
      <c r="D18" s="93"/>
      <c r="E18" s="1"/>
      <c r="F18" s="2">
        <v>3.6435317992097218</v>
      </c>
    </row>
    <row r="19" spans="1:6" ht="15" customHeight="1" x14ac:dyDescent="0.25">
      <c r="A19" s="57">
        <v>18</v>
      </c>
      <c r="B19" s="68" t="s">
        <v>5</v>
      </c>
      <c r="C19" s="81">
        <v>10.288816195194785</v>
      </c>
      <c r="D19" s="93"/>
      <c r="E19" s="1"/>
      <c r="F19" s="2">
        <v>7.7926063446616141</v>
      </c>
    </row>
    <row r="20" spans="1:6" ht="15" customHeight="1" x14ac:dyDescent="0.25">
      <c r="A20" s="50">
        <v>20</v>
      </c>
      <c r="B20" s="68" t="s">
        <v>6</v>
      </c>
      <c r="C20" s="81">
        <v>10.474909291248276</v>
      </c>
      <c r="D20" s="93">
        <v>19.213018792932022</v>
      </c>
      <c r="E20" s="1">
        <v>31.763720032970433</v>
      </c>
      <c r="F20" s="2">
        <v>7.04164573685338</v>
      </c>
    </row>
    <row r="21" spans="1:6" ht="15" customHeight="1" x14ac:dyDescent="0.25">
      <c r="A21" s="57">
        <v>21</v>
      </c>
      <c r="B21" s="68" t="s">
        <v>7</v>
      </c>
      <c r="C21" s="81">
        <v>1.4504380451795775</v>
      </c>
      <c r="D21" s="93">
        <v>26.738314101854805</v>
      </c>
      <c r="E21" s="1">
        <v>14.52189902996402</v>
      </c>
      <c r="F21" s="2">
        <v>4.8440219702327081</v>
      </c>
    </row>
    <row r="22" spans="1:6" ht="15" customHeight="1" x14ac:dyDescent="0.25">
      <c r="A22" s="57">
        <v>22</v>
      </c>
      <c r="B22" s="68" t="s">
        <v>8</v>
      </c>
      <c r="C22" s="81">
        <v>11.987923941531752</v>
      </c>
      <c r="D22" s="93"/>
      <c r="E22" s="1"/>
      <c r="F22" s="2">
        <v>0.92093609732360804</v>
      </c>
    </row>
    <row r="23" spans="1:6" ht="15" customHeight="1" x14ac:dyDescent="0.25">
      <c r="A23" s="57">
        <v>23</v>
      </c>
      <c r="B23" s="68" t="s">
        <v>9</v>
      </c>
      <c r="C23" s="81">
        <v>1.3496569235925844</v>
      </c>
      <c r="D23" s="93"/>
      <c r="E23" s="1"/>
      <c r="F23" s="2">
        <v>0.58995653863304787</v>
      </c>
    </row>
    <row r="24" spans="1:6" ht="15" customHeight="1" x14ac:dyDescent="0.25">
      <c r="A24" s="57">
        <v>24</v>
      </c>
      <c r="B24" s="68" t="s">
        <v>10</v>
      </c>
      <c r="C24" s="81">
        <v>5.2789981917838453</v>
      </c>
      <c r="D24" s="93"/>
      <c r="E24" s="1"/>
      <c r="F24" s="2">
        <v>3.1935899251251945</v>
      </c>
    </row>
    <row r="25" spans="1:6" ht="15" customHeight="1" x14ac:dyDescent="0.25">
      <c r="A25" s="57">
        <v>25</v>
      </c>
      <c r="B25" s="68" t="s">
        <v>11</v>
      </c>
      <c r="C25" s="81">
        <v>2.4123084890182698</v>
      </c>
      <c r="D25" s="93"/>
      <c r="E25" s="1"/>
      <c r="F25" s="2">
        <v>1.8565617051220962</v>
      </c>
    </row>
    <row r="26" spans="1:6" ht="15" customHeight="1" x14ac:dyDescent="0.25">
      <c r="A26" s="57">
        <v>26</v>
      </c>
      <c r="B26" s="68" t="s">
        <v>12</v>
      </c>
      <c r="C26" s="81">
        <v>11.77768522322372</v>
      </c>
      <c r="D26" s="93"/>
      <c r="E26" s="1"/>
      <c r="F26" s="2">
        <v>11.574276221980506</v>
      </c>
    </row>
    <row r="27" spans="1:6" ht="15" customHeight="1" thickBot="1" x14ac:dyDescent="0.3">
      <c r="A27" s="119">
        <v>27</v>
      </c>
      <c r="B27" s="69" t="s">
        <v>13</v>
      </c>
      <c r="C27" s="82">
        <v>6.8489131596230211</v>
      </c>
      <c r="D27" s="94">
        <v>22.154952387425496</v>
      </c>
      <c r="E27" s="3">
        <v>26.551661191021491</v>
      </c>
      <c r="F27" s="4">
        <v>11.139595237030512</v>
      </c>
    </row>
    <row r="28" spans="1:6" ht="15" customHeight="1" x14ac:dyDescent="0.25">
      <c r="A28" s="12"/>
      <c r="B28" s="12"/>
      <c r="C28" s="12"/>
      <c r="D28" s="12"/>
      <c r="E28" s="12"/>
      <c r="F28" s="12"/>
    </row>
    <row r="29" spans="1:6" x14ac:dyDescent="0.25">
      <c r="A29" s="12"/>
      <c r="B29" s="12"/>
      <c r="C29" s="12"/>
      <c r="D29" s="12"/>
      <c r="E29" s="12"/>
      <c r="F29" s="12"/>
    </row>
    <row r="30" spans="1:6" x14ac:dyDescent="0.25">
      <c r="A30" s="12"/>
      <c r="B30" s="32" t="s">
        <v>25</v>
      </c>
      <c r="C30" s="5">
        <f>AVERAGE(C3:C27)</f>
        <v>6.7749732119997361</v>
      </c>
      <c r="D30" s="5">
        <f>AVERAGE(D3:D27)</f>
        <v>25.292722805273851</v>
      </c>
      <c r="E30" s="5">
        <f>AVERAGE(E3:E27)</f>
        <v>25.849138218593922</v>
      </c>
      <c r="F30" s="5">
        <f>AVERAGE(F3:F27)</f>
        <v>5.328718237207597</v>
      </c>
    </row>
    <row r="31" spans="1:6" x14ac:dyDescent="0.25">
      <c r="A31" s="12"/>
      <c r="B31" s="32" t="s">
        <v>29</v>
      </c>
      <c r="C31" s="5">
        <f>STDEV(C3:C27)</f>
        <v>5.4970531549785635</v>
      </c>
      <c r="D31" s="5">
        <f>STDEV(D3:D27)</f>
        <v>5.342744540498912</v>
      </c>
      <c r="E31" s="5">
        <f>STDEV(E3:E27)</f>
        <v>10.480108960856615</v>
      </c>
      <c r="F31" s="5">
        <f>STDEV(F3:F27)</f>
        <v>3.4099192477525633</v>
      </c>
    </row>
    <row r="32" spans="1:6" x14ac:dyDescent="0.25">
      <c r="A32" s="12"/>
      <c r="B32" s="32" t="s">
        <v>26</v>
      </c>
      <c r="C32" s="33">
        <f>COUNT(C3:C27)</f>
        <v>25</v>
      </c>
      <c r="D32" s="33">
        <f>COUNT(D3:D27)</f>
        <v>11</v>
      </c>
      <c r="E32" s="33">
        <f>COUNT(E3:E27)</f>
        <v>11</v>
      </c>
      <c r="F32" s="33">
        <f>COUNT(F3:F27)</f>
        <v>25</v>
      </c>
    </row>
    <row r="33" spans="1:6" x14ac:dyDescent="0.25">
      <c r="A33" s="12"/>
      <c r="B33" s="32" t="s">
        <v>27</v>
      </c>
      <c r="C33" s="1">
        <f>MIN(C3:C27)</f>
        <v>0.94271179542637051</v>
      </c>
      <c r="D33" s="1">
        <f>MIN(D3:D27)</f>
        <v>19.213018792932022</v>
      </c>
      <c r="E33" s="1">
        <f>MIN(E3:E27)</f>
        <v>10.290352385545328</v>
      </c>
      <c r="F33" s="1">
        <f>MIN(F3:F27)</f>
        <v>0.58995653863304787</v>
      </c>
    </row>
    <row r="34" spans="1:6" x14ac:dyDescent="0.25">
      <c r="A34" s="12"/>
      <c r="B34" s="32" t="s">
        <v>28</v>
      </c>
      <c r="C34" s="1">
        <f>MAX(C3:C27)</f>
        <v>17.963275810079729</v>
      </c>
      <c r="D34" s="1">
        <f>MAX(D3:D27)</f>
        <v>35.331515221984432</v>
      </c>
      <c r="E34" s="1">
        <f>MAX(E3:E27)</f>
        <v>43.123599170869753</v>
      </c>
      <c r="F34" s="1">
        <f>MAX(F3:F27)</f>
        <v>12.06934998484731</v>
      </c>
    </row>
    <row r="35" spans="1:6" x14ac:dyDescent="0.25">
      <c r="A35" s="12"/>
      <c r="B35" s="12"/>
      <c r="C35" s="12"/>
      <c r="D35" s="12"/>
      <c r="E35" s="12"/>
      <c r="F35" s="12"/>
    </row>
    <row r="36" spans="1:6" x14ac:dyDescent="0.25">
      <c r="A36" s="12"/>
      <c r="B36" s="12"/>
      <c r="C36" s="12"/>
      <c r="D36" s="12"/>
      <c r="E36" s="12"/>
      <c r="F36" s="12"/>
    </row>
    <row r="37" spans="1:6" ht="14.1" customHeight="1" thickBot="1" x14ac:dyDescent="0.3">
      <c r="A37" s="28"/>
      <c r="B37" s="12"/>
      <c r="C37" s="89"/>
      <c r="D37" s="89"/>
      <c r="E37" s="89"/>
      <c r="F37" s="89"/>
    </row>
    <row r="38" spans="1:6" s="12" customFormat="1" ht="57" customHeight="1" thickBot="1" x14ac:dyDescent="0.3">
      <c r="A38" s="137" t="s">
        <v>45</v>
      </c>
      <c r="B38" s="138"/>
      <c r="C38" s="87" t="s">
        <v>44</v>
      </c>
      <c r="D38" s="87" t="s">
        <v>79</v>
      </c>
      <c r="E38" s="87" t="s">
        <v>78</v>
      </c>
      <c r="F38" s="88" t="s">
        <v>43</v>
      </c>
    </row>
    <row r="39" spans="1:6" s="21" customFormat="1" ht="19.5" customHeight="1" thickBot="1" x14ac:dyDescent="0.25">
      <c r="A39" s="16" t="s">
        <v>42</v>
      </c>
      <c r="B39" s="17" t="s">
        <v>23</v>
      </c>
      <c r="C39" s="17" t="s">
        <v>76</v>
      </c>
      <c r="D39" s="17" t="s">
        <v>76</v>
      </c>
      <c r="E39" s="17" t="s">
        <v>76</v>
      </c>
      <c r="F39" s="18" t="s">
        <v>76</v>
      </c>
    </row>
    <row r="40" spans="1:6" ht="15" customHeight="1" x14ac:dyDescent="0.25">
      <c r="A40" s="57">
        <v>1</v>
      </c>
      <c r="B40" s="67" t="s">
        <v>24</v>
      </c>
      <c r="C40" s="83">
        <v>16.941591993213216</v>
      </c>
      <c r="D40" s="6">
        <v>35.339164675731674</v>
      </c>
      <c r="E40" s="6">
        <v>29.981342734199274</v>
      </c>
      <c r="F40" s="11">
        <v>14.314308845635743</v>
      </c>
    </row>
    <row r="41" spans="1:6" ht="15" customHeight="1" x14ac:dyDescent="0.25">
      <c r="A41" s="57">
        <v>2</v>
      </c>
      <c r="B41" s="68" t="s">
        <v>15</v>
      </c>
      <c r="C41" s="84">
        <v>1.4412829974483961</v>
      </c>
      <c r="D41" s="7"/>
      <c r="E41" s="7"/>
      <c r="F41" s="9">
        <v>2.3253339920139058</v>
      </c>
    </row>
    <row r="42" spans="1:6" ht="15" customHeight="1" x14ac:dyDescent="0.25">
      <c r="A42" s="57">
        <v>3</v>
      </c>
      <c r="B42" s="68" t="s">
        <v>16</v>
      </c>
      <c r="C42" s="84">
        <v>1.5341029223102103</v>
      </c>
      <c r="D42" s="7">
        <v>23.0020080893844</v>
      </c>
      <c r="E42" s="7">
        <v>19.818584329371443</v>
      </c>
      <c r="F42" s="9">
        <v>4.6498578173471614</v>
      </c>
    </row>
    <row r="43" spans="1:6" ht="15" customHeight="1" x14ac:dyDescent="0.25">
      <c r="A43" s="57">
        <v>4</v>
      </c>
      <c r="B43" s="68" t="s">
        <v>17</v>
      </c>
      <c r="C43" s="84">
        <v>17.356842834515337</v>
      </c>
      <c r="D43" s="7">
        <v>19.854065911975312</v>
      </c>
      <c r="E43" s="7">
        <v>40.836813175938417</v>
      </c>
      <c r="F43" s="9">
        <v>12.399429764181452</v>
      </c>
    </row>
    <row r="44" spans="1:6" ht="15" customHeight="1" x14ac:dyDescent="0.25">
      <c r="A44" s="57">
        <v>5</v>
      </c>
      <c r="B44" s="68" t="s">
        <v>14</v>
      </c>
      <c r="C44" s="84">
        <v>15.177873098058717</v>
      </c>
      <c r="D44" s="7">
        <v>20.090223058266961</v>
      </c>
      <c r="E44" s="7">
        <v>35.380368640215245</v>
      </c>
      <c r="F44" s="9">
        <v>7.6906409485361076</v>
      </c>
    </row>
    <row r="45" spans="1:6" ht="15" customHeight="1" x14ac:dyDescent="0.25">
      <c r="A45" s="57">
        <v>6</v>
      </c>
      <c r="B45" s="68" t="s">
        <v>18</v>
      </c>
      <c r="C45" s="84">
        <v>2.0213152038417483</v>
      </c>
      <c r="D45" s="7"/>
      <c r="E45" s="7"/>
      <c r="F45" s="9">
        <v>4.0543167003394158</v>
      </c>
    </row>
    <row r="46" spans="1:6" ht="15" customHeight="1" x14ac:dyDescent="0.25">
      <c r="A46" s="57">
        <v>8</v>
      </c>
      <c r="B46" s="68" t="s">
        <v>19</v>
      </c>
      <c r="C46" s="84">
        <v>1.3306771308797163</v>
      </c>
      <c r="D46" s="7">
        <v>18.766895493421146</v>
      </c>
      <c r="E46" s="7">
        <v>6.4070748820109564</v>
      </c>
      <c r="F46" s="9">
        <v>5.3834008608834916</v>
      </c>
    </row>
    <row r="47" spans="1:6" ht="15" customHeight="1" x14ac:dyDescent="0.25">
      <c r="A47" s="57">
        <v>9</v>
      </c>
      <c r="B47" s="68" t="s">
        <v>20</v>
      </c>
      <c r="C47" s="84">
        <v>2.7777897312215964</v>
      </c>
      <c r="D47" s="7">
        <v>19.765331305525685</v>
      </c>
      <c r="E47" s="7">
        <v>14.155805920405811</v>
      </c>
      <c r="F47" s="9">
        <v>3.7927162791887064</v>
      </c>
    </row>
    <row r="48" spans="1:6" ht="15" customHeight="1" x14ac:dyDescent="0.25">
      <c r="A48" s="57">
        <v>10</v>
      </c>
      <c r="B48" s="68" t="s">
        <v>21</v>
      </c>
      <c r="C48" s="84">
        <v>14.88606352334153</v>
      </c>
      <c r="D48" s="7">
        <v>30.094669769476734</v>
      </c>
      <c r="E48" s="7">
        <v>30.216140535518061</v>
      </c>
      <c r="F48" s="9">
        <v>9.6235357538815176</v>
      </c>
    </row>
    <row r="49" spans="1:6" ht="15" customHeight="1" x14ac:dyDescent="0.25">
      <c r="A49" s="57">
        <v>11</v>
      </c>
      <c r="B49" s="68" t="s">
        <v>47</v>
      </c>
      <c r="C49" s="84">
        <v>2.0528974875455317</v>
      </c>
      <c r="D49" s="7"/>
      <c r="E49" s="7"/>
      <c r="F49" s="9">
        <v>4.6187693345352834</v>
      </c>
    </row>
    <row r="50" spans="1:6" ht="15" customHeight="1" x14ac:dyDescent="0.25">
      <c r="A50" s="57">
        <v>12</v>
      </c>
      <c r="B50" s="68" t="s">
        <v>22</v>
      </c>
      <c r="C50" s="84">
        <v>3.6210328592709971</v>
      </c>
      <c r="D50" s="7">
        <v>31.173288987659131</v>
      </c>
      <c r="E50" s="7">
        <v>13.49291150723751</v>
      </c>
      <c r="F50" s="9">
        <v>2.4998355683450639</v>
      </c>
    </row>
    <row r="51" spans="1:6" ht="15" customHeight="1" x14ac:dyDescent="0.25">
      <c r="A51" s="57">
        <v>13</v>
      </c>
      <c r="B51" s="68" t="s">
        <v>0</v>
      </c>
      <c r="C51" s="84">
        <v>5.0460709531370496</v>
      </c>
      <c r="D51" s="7"/>
      <c r="E51" s="7"/>
      <c r="F51" s="9">
        <v>8.3205188073510019</v>
      </c>
    </row>
    <row r="52" spans="1:6" ht="15" customHeight="1" x14ac:dyDescent="0.25">
      <c r="A52" s="57">
        <v>14</v>
      </c>
      <c r="B52" s="68" t="s">
        <v>1</v>
      </c>
      <c r="C52" s="84">
        <v>1.7239543744643155</v>
      </c>
      <c r="D52" s="7"/>
      <c r="E52" s="7"/>
      <c r="F52" s="9">
        <v>0.85924022188264437</v>
      </c>
    </row>
    <row r="53" spans="1:6" ht="15" customHeight="1" x14ac:dyDescent="0.25">
      <c r="A53" s="57">
        <v>15</v>
      </c>
      <c r="B53" s="68" t="s">
        <v>2</v>
      </c>
      <c r="C53" s="84">
        <v>1.8305414937292268</v>
      </c>
      <c r="D53" s="7"/>
      <c r="E53" s="7"/>
      <c r="F53" s="9">
        <v>6.1903890755472926</v>
      </c>
    </row>
    <row r="54" spans="1:6" ht="15" customHeight="1" x14ac:dyDescent="0.25">
      <c r="A54" s="57">
        <v>16</v>
      </c>
      <c r="B54" s="68" t="s">
        <v>3</v>
      </c>
      <c r="C54" s="84">
        <v>14.735633889596681</v>
      </c>
      <c r="D54" s="7"/>
      <c r="E54" s="7"/>
      <c r="F54" s="9">
        <v>13.867341530100633</v>
      </c>
    </row>
    <row r="55" spans="1:6" ht="15" customHeight="1" x14ac:dyDescent="0.25">
      <c r="A55" s="57">
        <v>17</v>
      </c>
      <c r="B55" s="68" t="s">
        <v>4</v>
      </c>
      <c r="C55" s="84">
        <v>1.0219493965848132</v>
      </c>
      <c r="D55" s="7"/>
      <c r="E55" s="7"/>
      <c r="F55" s="9">
        <v>3.0658950459216774</v>
      </c>
    </row>
    <row r="56" spans="1:6" ht="15" customHeight="1" x14ac:dyDescent="0.25">
      <c r="A56" s="57">
        <v>18</v>
      </c>
      <c r="B56" s="68" t="s">
        <v>5</v>
      </c>
      <c r="C56" s="84">
        <v>7.5758908457777565</v>
      </c>
      <c r="D56" s="7"/>
      <c r="E56" s="7"/>
      <c r="F56" s="9">
        <v>8.3068974141898728</v>
      </c>
    </row>
    <row r="57" spans="1:6" ht="15" customHeight="1" x14ac:dyDescent="0.25">
      <c r="A57" s="50">
        <v>20</v>
      </c>
      <c r="B57" s="68" t="s">
        <v>6</v>
      </c>
      <c r="C57" s="84">
        <v>8.8416906934671058</v>
      </c>
      <c r="D57" s="7">
        <v>22.813911605238474</v>
      </c>
      <c r="E57" s="7">
        <v>25.978913902330692</v>
      </c>
      <c r="F57" s="9">
        <v>9.5123421833557202</v>
      </c>
    </row>
    <row r="58" spans="1:6" ht="15" customHeight="1" x14ac:dyDescent="0.25">
      <c r="A58" s="57">
        <v>21</v>
      </c>
      <c r="B58" s="68" t="s">
        <v>7</v>
      </c>
      <c r="C58" s="84">
        <v>1.5134983912402755</v>
      </c>
      <c r="D58" s="7">
        <v>24.608384067527048</v>
      </c>
      <c r="E58" s="7">
        <v>12.936745720353249</v>
      </c>
      <c r="F58" s="9">
        <v>5.4263594747323385</v>
      </c>
    </row>
    <row r="59" spans="1:6" ht="15" customHeight="1" x14ac:dyDescent="0.25">
      <c r="A59" s="57">
        <v>22</v>
      </c>
      <c r="B59" s="68" t="s">
        <v>8</v>
      </c>
      <c r="C59" s="84">
        <v>12.368200242086493</v>
      </c>
      <c r="D59" s="7"/>
      <c r="E59" s="7"/>
      <c r="F59" s="9">
        <v>1.0030907661293558</v>
      </c>
    </row>
    <row r="60" spans="1:6" ht="15" customHeight="1" x14ac:dyDescent="0.25">
      <c r="A60" s="57">
        <v>23</v>
      </c>
      <c r="B60" s="68" t="s">
        <v>9</v>
      </c>
      <c r="C60" s="84">
        <v>1.1340711703586503</v>
      </c>
      <c r="D60" s="7"/>
      <c r="E60" s="7"/>
      <c r="F60" s="9">
        <v>0.61855952427419592</v>
      </c>
    </row>
    <row r="61" spans="1:6" ht="15" customHeight="1" x14ac:dyDescent="0.25">
      <c r="A61" s="57">
        <v>24</v>
      </c>
      <c r="B61" s="68" t="s">
        <v>10</v>
      </c>
      <c r="C61" s="84">
        <v>5.1777574153372878</v>
      </c>
      <c r="D61" s="7"/>
      <c r="E61" s="7"/>
      <c r="F61" s="9">
        <v>4.866510734633998</v>
      </c>
    </row>
    <row r="62" spans="1:6" ht="15" customHeight="1" x14ac:dyDescent="0.25">
      <c r="A62" s="57">
        <v>25</v>
      </c>
      <c r="B62" s="68" t="s">
        <v>11</v>
      </c>
      <c r="C62" s="84">
        <v>2.1265591093093157</v>
      </c>
      <c r="D62" s="7"/>
      <c r="E62" s="7"/>
      <c r="F62" s="9">
        <v>2.1224820963789766</v>
      </c>
    </row>
    <row r="63" spans="1:6" ht="15" customHeight="1" x14ac:dyDescent="0.25">
      <c r="A63" s="57">
        <v>26</v>
      </c>
      <c r="B63" s="68" t="s">
        <v>12</v>
      </c>
      <c r="C63" s="84">
        <v>9.3576816704721644</v>
      </c>
      <c r="D63" s="7"/>
      <c r="E63" s="7"/>
      <c r="F63" s="9">
        <v>12.550284515234825</v>
      </c>
    </row>
    <row r="64" spans="1:6" ht="15" customHeight="1" thickBot="1" x14ac:dyDescent="0.3">
      <c r="A64" s="119">
        <v>27</v>
      </c>
      <c r="B64" s="69" t="s">
        <v>13</v>
      </c>
      <c r="C64" s="85">
        <v>4.6637239956645287</v>
      </c>
      <c r="D64" s="86">
        <v>16.324834889111369</v>
      </c>
      <c r="E64" s="86">
        <v>19.922672870166107</v>
      </c>
      <c r="F64" s="10">
        <v>12.389928902579644</v>
      </c>
    </row>
    <row r="65" spans="1:6" ht="15" customHeight="1" x14ac:dyDescent="0.25">
      <c r="A65" s="12"/>
      <c r="B65" s="12"/>
      <c r="C65" s="12"/>
      <c r="D65" s="12"/>
      <c r="E65" s="12"/>
      <c r="F65" s="12"/>
    </row>
    <row r="66" spans="1:6" x14ac:dyDescent="0.25">
      <c r="A66" s="12"/>
      <c r="B66" s="12"/>
      <c r="C66" s="12"/>
      <c r="D66" s="12"/>
      <c r="E66" s="12"/>
      <c r="F66" s="12"/>
    </row>
    <row r="67" spans="1:6" x14ac:dyDescent="0.25">
      <c r="A67" s="12"/>
      <c r="B67" s="32" t="s">
        <v>25</v>
      </c>
      <c r="C67" s="5">
        <f>AVERAGE(C40:C64)</f>
        <v>6.2503477369149065</v>
      </c>
      <c r="D67" s="5">
        <f>AVERAGE(D40:D64)</f>
        <v>23.802979804847084</v>
      </c>
      <c r="E67" s="5">
        <f>AVERAGE(E40:E64)</f>
        <v>22.647943110704258</v>
      </c>
      <c r="F67" s="5">
        <f>AVERAGE(F40:F64)</f>
        <v>6.4180794462880018</v>
      </c>
    </row>
    <row r="68" spans="1:6" x14ac:dyDescent="0.25">
      <c r="A68" s="12"/>
      <c r="B68" s="32" t="s">
        <v>29</v>
      </c>
      <c r="C68" s="5">
        <f>STDEV(C40:C64)</f>
        <v>5.7068468017216745</v>
      </c>
      <c r="D68" s="5">
        <f>STDEV(D40:D64)</f>
        <v>5.9684567069258661</v>
      </c>
      <c r="E68" s="5">
        <f>STDEV(E40:E64)</f>
        <v>10.698307834049965</v>
      </c>
      <c r="F68" s="5">
        <f>STDEV(F40:F64)</f>
        <v>4.2551350664027208</v>
      </c>
    </row>
    <row r="69" spans="1:6" x14ac:dyDescent="0.25">
      <c r="A69" s="12"/>
      <c r="B69" s="32" t="s">
        <v>26</v>
      </c>
      <c r="C69" s="33">
        <f>COUNT(C40:C64)</f>
        <v>25</v>
      </c>
      <c r="D69" s="33">
        <f>COUNT(D40:D64)</f>
        <v>11</v>
      </c>
      <c r="E69" s="33">
        <f>COUNT(E40:E64)</f>
        <v>11</v>
      </c>
      <c r="F69" s="33">
        <f>COUNT(F40:F64)</f>
        <v>25</v>
      </c>
    </row>
    <row r="70" spans="1:6" x14ac:dyDescent="0.25">
      <c r="A70" s="12"/>
      <c r="B70" s="32" t="s">
        <v>27</v>
      </c>
      <c r="C70" s="1">
        <f>MIN(C40:C64)</f>
        <v>1.0219493965848132</v>
      </c>
      <c r="D70" s="1">
        <f>MIN(D40:D64)</f>
        <v>16.324834889111369</v>
      </c>
      <c r="E70" s="1">
        <f>MIN(E40:E64)</f>
        <v>6.4070748820109564</v>
      </c>
      <c r="F70" s="1">
        <f>MIN(F40:F64)</f>
        <v>0.61855952427419592</v>
      </c>
    </row>
    <row r="71" spans="1:6" x14ac:dyDescent="0.25">
      <c r="A71" s="12"/>
      <c r="B71" s="32" t="s">
        <v>28</v>
      </c>
      <c r="C71" s="1">
        <f>MAX(C40:C64)</f>
        <v>17.356842834515337</v>
      </c>
      <c r="D71" s="1">
        <f>MAX(D40:D64)</f>
        <v>35.339164675731674</v>
      </c>
      <c r="E71" s="1">
        <f>MAX(E40:E64)</f>
        <v>40.836813175938417</v>
      </c>
      <c r="F71" s="1">
        <f>MAX(F40:F64)</f>
        <v>14.314308845635743</v>
      </c>
    </row>
    <row r="72" spans="1:6" x14ac:dyDescent="0.25">
      <c r="A72" s="12"/>
    </row>
    <row r="73" spans="1:6" x14ac:dyDescent="0.25">
      <c r="A73" s="12"/>
    </row>
    <row r="74" spans="1:6" ht="15.75" thickBot="1" x14ac:dyDescent="0.3">
      <c r="A74" s="12"/>
      <c r="B74" s="12"/>
    </row>
    <row r="75" spans="1:6" s="12" customFormat="1" ht="75" customHeight="1" thickBot="1" x14ac:dyDescent="0.3">
      <c r="A75" s="137" t="s">
        <v>46</v>
      </c>
      <c r="B75" s="138"/>
      <c r="C75" s="87" t="s">
        <v>44</v>
      </c>
      <c r="D75" s="87" t="s">
        <v>77</v>
      </c>
      <c r="E75" s="87" t="s">
        <v>78</v>
      </c>
      <c r="F75" s="88" t="s">
        <v>43</v>
      </c>
    </row>
    <row r="76" spans="1:6" s="21" customFormat="1" ht="25.35" customHeight="1" thickBot="1" x14ac:dyDescent="0.25">
      <c r="A76" s="16" t="s">
        <v>42</v>
      </c>
      <c r="B76" s="17" t="s">
        <v>23</v>
      </c>
      <c r="C76" s="17" t="s">
        <v>76</v>
      </c>
      <c r="D76" s="17" t="s">
        <v>76</v>
      </c>
      <c r="E76" s="17" t="s">
        <v>76</v>
      </c>
      <c r="F76" s="18" t="s">
        <v>76</v>
      </c>
    </row>
    <row r="77" spans="1:6" x14ac:dyDescent="0.25">
      <c r="A77" s="57">
        <v>1</v>
      </c>
      <c r="B77" s="67" t="s">
        <v>24</v>
      </c>
      <c r="C77" s="83">
        <v>15.309078861228459</v>
      </c>
      <c r="D77" s="6">
        <v>35.326329686606933</v>
      </c>
      <c r="E77" s="6">
        <v>34.832997053737017</v>
      </c>
      <c r="F77" s="11">
        <v>10.199360789189875</v>
      </c>
    </row>
    <row r="78" spans="1:6" x14ac:dyDescent="0.25">
      <c r="A78" s="57">
        <v>2</v>
      </c>
      <c r="B78" s="68" t="s">
        <v>15</v>
      </c>
      <c r="C78" s="84">
        <v>1.8157244153603307</v>
      </c>
      <c r="D78" s="7"/>
      <c r="E78" s="7"/>
      <c r="F78" s="9">
        <v>2.5137727521504911</v>
      </c>
    </row>
    <row r="79" spans="1:6" x14ac:dyDescent="0.25">
      <c r="A79" s="57">
        <v>3</v>
      </c>
      <c r="B79" s="68" t="s">
        <v>16</v>
      </c>
      <c r="C79" s="84">
        <v>1.8696882052191826</v>
      </c>
      <c r="D79" s="7">
        <v>26.492364309780552</v>
      </c>
      <c r="E79" s="7">
        <v>30.943727154200136</v>
      </c>
      <c r="F79" s="9">
        <v>3.7946970732816618</v>
      </c>
    </row>
    <row r="80" spans="1:6" x14ac:dyDescent="0.25">
      <c r="A80" s="57">
        <v>4</v>
      </c>
      <c r="B80" s="68" t="s">
        <v>17</v>
      </c>
      <c r="C80" s="84">
        <v>18.462777096098691</v>
      </c>
      <c r="D80" s="7">
        <v>20.845972733931472</v>
      </c>
      <c r="E80" s="7">
        <v>44.706480796900394</v>
      </c>
      <c r="F80" s="9">
        <v>5.933872128284734</v>
      </c>
    </row>
    <row r="81" spans="1:6" x14ac:dyDescent="0.25">
      <c r="A81" s="57">
        <v>5</v>
      </c>
      <c r="B81" s="68" t="s">
        <v>14</v>
      </c>
      <c r="C81" s="84">
        <v>14.112825613577549</v>
      </c>
      <c r="D81" s="7">
        <v>24.946909864992577</v>
      </c>
      <c r="E81" s="7">
        <v>34.694754646448359</v>
      </c>
      <c r="F81" s="9">
        <v>3.8950248660935425</v>
      </c>
    </row>
    <row r="82" spans="1:6" x14ac:dyDescent="0.25">
      <c r="A82" s="57">
        <v>6</v>
      </c>
      <c r="B82" s="68" t="s">
        <v>18</v>
      </c>
      <c r="C82" s="84">
        <v>2.9423951860052799</v>
      </c>
      <c r="D82" s="7"/>
      <c r="E82" s="7"/>
      <c r="F82" s="9">
        <v>3.1631359238162271</v>
      </c>
    </row>
    <row r="83" spans="1:6" x14ac:dyDescent="0.25">
      <c r="A83" s="57">
        <v>8</v>
      </c>
      <c r="B83" s="68" t="s">
        <v>19</v>
      </c>
      <c r="C83" s="84">
        <v>4.017875800815383</v>
      </c>
      <c r="D83" s="7">
        <v>21.765724946063632</v>
      </c>
      <c r="E83" s="7">
        <v>13.647011034511713</v>
      </c>
      <c r="F83" s="9">
        <v>4.0895230648137364</v>
      </c>
    </row>
    <row r="84" spans="1:6" x14ac:dyDescent="0.25">
      <c r="A84" s="57">
        <v>9</v>
      </c>
      <c r="B84" s="68" t="s">
        <v>20</v>
      </c>
      <c r="C84" s="84">
        <v>2.9467754365939349</v>
      </c>
      <c r="D84" s="7">
        <v>23.519736642325693</v>
      </c>
      <c r="E84" s="7">
        <v>14.347903922215894</v>
      </c>
      <c r="F84" s="9">
        <v>3.1340309422111932</v>
      </c>
    </row>
    <row r="85" spans="1:6" x14ac:dyDescent="0.25">
      <c r="A85" s="57">
        <v>10</v>
      </c>
      <c r="B85" s="68" t="s">
        <v>21</v>
      </c>
      <c r="C85" s="84">
        <v>13.762068922107135</v>
      </c>
      <c r="D85" s="7">
        <v>29.375276757478584</v>
      </c>
      <c r="E85" s="7">
        <v>35.470677334807505</v>
      </c>
      <c r="F85" s="9">
        <v>7.050707989741456</v>
      </c>
    </row>
    <row r="86" spans="1:6" x14ac:dyDescent="0.25">
      <c r="A86" s="57">
        <v>11</v>
      </c>
      <c r="B86" s="68" t="s">
        <v>47</v>
      </c>
      <c r="C86" s="84">
        <v>4.0575544504985999</v>
      </c>
      <c r="D86" s="7"/>
      <c r="E86" s="7"/>
      <c r="F86" s="9">
        <v>2.2562176978873252</v>
      </c>
    </row>
    <row r="87" spans="1:6" x14ac:dyDescent="0.25">
      <c r="A87" s="57">
        <v>12</v>
      </c>
      <c r="B87" s="68" t="s">
        <v>22</v>
      </c>
      <c r="C87" s="84">
        <v>6.5290762094458383</v>
      </c>
      <c r="D87" s="7">
        <v>33.90054648444292</v>
      </c>
      <c r="E87" s="7">
        <v>19.971989090736344</v>
      </c>
      <c r="F87" s="9">
        <v>1.6126571011962771</v>
      </c>
    </row>
    <row r="88" spans="1:6" x14ac:dyDescent="0.25">
      <c r="A88" s="57">
        <v>13</v>
      </c>
      <c r="B88" s="68" t="s">
        <v>0</v>
      </c>
      <c r="C88" s="84">
        <v>4.6370598048620373</v>
      </c>
      <c r="D88" s="7"/>
      <c r="E88" s="7"/>
      <c r="F88" s="9">
        <v>4.4114598002351189</v>
      </c>
    </row>
    <row r="89" spans="1:6" x14ac:dyDescent="0.25">
      <c r="A89" s="57">
        <v>14</v>
      </c>
      <c r="B89" s="68" t="s">
        <v>1</v>
      </c>
      <c r="C89" s="84">
        <v>2.3589175177189006</v>
      </c>
      <c r="D89" s="7"/>
      <c r="E89" s="7"/>
      <c r="F89" s="9">
        <v>1.2445047503908224</v>
      </c>
    </row>
    <row r="90" spans="1:6" x14ac:dyDescent="0.25">
      <c r="A90" s="57">
        <v>15</v>
      </c>
      <c r="B90" s="68" t="s">
        <v>2</v>
      </c>
      <c r="C90" s="84">
        <v>3.4262715418987106</v>
      </c>
      <c r="D90" s="7"/>
      <c r="E90" s="7"/>
      <c r="F90" s="9">
        <v>5.3431453941058482</v>
      </c>
    </row>
    <row r="91" spans="1:6" x14ac:dyDescent="0.25">
      <c r="A91" s="57">
        <v>16</v>
      </c>
      <c r="B91" s="68" t="s">
        <v>3</v>
      </c>
      <c r="C91" s="84">
        <v>13.064141453945691</v>
      </c>
      <c r="D91" s="7"/>
      <c r="E91" s="7"/>
      <c r="F91" s="9">
        <v>6.2665727903881283</v>
      </c>
    </row>
    <row r="92" spans="1:6" x14ac:dyDescent="0.25">
      <c r="A92" s="57">
        <v>17</v>
      </c>
      <c r="B92" s="68" t="s">
        <v>4</v>
      </c>
      <c r="C92" s="84">
        <v>0.90005588769964329</v>
      </c>
      <c r="D92" s="7"/>
      <c r="E92" s="7"/>
      <c r="F92" s="9">
        <v>3.9577336350413801</v>
      </c>
    </row>
    <row r="93" spans="1:6" x14ac:dyDescent="0.25">
      <c r="A93" s="57">
        <v>18</v>
      </c>
      <c r="B93" s="68" t="s">
        <v>5</v>
      </c>
      <c r="C93" s="84">
        <v>12.335185441310783</v>
      </c>
      <c r="D93" s="7"/>
      <c r="E93" s="7"/>
      <c r="F93" s="9">
        <v>7.4056580093462028</v>
      </c>
    </row>
    <row r="94" spans="1:6" x14ac:dyDescent="0.25">
      <c r="A94" s="50">
        <v>20</v>
      </c>
      <c r="B94" s="68" t="s">
        <v>6</v>
      </c>
      <c r="C94" s="84">
        <v>11.650451181539928</v>
      </c>
      <c r="D94" s="7">
        <v>17.743554143475336</v>
      </c>
      <c r="E94" s="7">
        <v>36.0850251653764</v>
      </c>
      <c r="F94" s="9">
        <v>5.2430250018465649</v>
      </c>
    </row>
    <row r="95" spans="1:6" x14ac:dyDescent="0.25">
      <c r="A95" s="57">
        <v>21</v>
      </c>
      <c r="B95" s="68" t="s">
        <v>7</v>
      </c>
      <c r="C95" s="84">
        <v>1.4026046412060615</v>
      </c>
      <c r="D95" s="7">
        <v>27.569960748150983</v>
      </c>
      <c r="E95" s="7">
        <v>15.616757531530002</v>
      </c>
      <c r="F95" s="9">
        <v>4.4034478486506252</v>
      </c>
    </row>
    <row r="96" spans="1:6" x14ac:dyDescent="0.25">
      <c r="A96" s="57">
        <v>22</v>
      </c>
      <c r="B96" s="68" t="s">
        <v>8</v>
      </c>
      <c r="C96" s="84">
        <v>11.701154972488149</v>
      </c>
      <c r="D96" s="7"/>
      <c r="E96" s="7"/>
      <c r="F96" s="9">
        <v>0.85880924301168571</v>
      </c>
    </row>
    <row r="97" spans="1:6" x14ac:dyDescent="0.25">
      <c r="A97" s="57">
        <v>23</v>
      </c>
      <c r="B97" s="68" t="s">
        <v>9</v>
      </c>
      <c r="C97" s="84">
        <v>1.4989290450088772</v>
      </c>
      <c r="D97" s="7"/>
      <c r="E97" s="7"/>
      <c r="F97" s="9">
        <v>0.57017977991038904</v>
      </c>
    </row>
    <row r="98" spans="1:6" x14ac:dyDescent="0.25">
      <c r="A98" s="57">
        <v>24</v>
      </c>
      <c r="B98" s="68" t="s">
        <v>10</v>
      </c>
      <c r="C98" s="84">
        <v>5.3466113620520632</v>
      </c>
      <c r="D98" s="7"/>
      <c r="E98" s="7"/>
      <c r="F98" s="9">
        <v>2.0692580064166273</v>
      </c>
    </row>
    <row r="99" spans="1:6" x14ac:dyDescent="0.25">
      <c r="A99" s="57">
        <v>25</v>
      </c>
      <c r="B99" s="68" t="s">
        <v>11</v>
      </c>
      <c r="C99" s="84">
        <v>2.6452036283291473</v>
      </c>
      <c r="D99" s="7"/>
      <c r="E99" s="7"/>
      <c r="F99" s="9">
        <v>1.6397385303450287</v>
      </c>
    </row>
    <row r="100" spans="1:6" x14ac:dyDescent="0.25">
      <c r="A100" s="57">
        <v>26</v>
      </c>
      <c r="B100" s="68" t="s">
        <v>12</v>
      </c>
      <c r="C100" s="84">
        <v>13.635646766874125</v>
      </c>
      <c r="D100" s="7"/>
      <c r="E100" s="7"/>
      <c r="F100" s="9">
        <v>10.826911192383863</v>
      </c>
    </row>
    <row r="101" spans="1:6" ht="15.75" thickBot="1" x14ac:dyDescent="0.3">
      <c r="A101" s="119">
        <v>27</v>
      </c>
      <c r="B101" s="69" t="s">
        <v>13</v>
      </c>
      <c r="C101" s="85">
        <v>8.6611787898209656</v>
      </c>
      <c r="D101" s="86">
        <v>25.460938134692967</v>
      </c>
      <c r="E101" s="86">
        <v>31.372191607453566</v>
      </c>
      <c r="F101" s="10">
        <v>10.100820705242239</v>
      </c>
    </row>
    <row r="102" spans="1:6" ht="15" customHeight="1" x14ac:dyDescent="0.25">
      <c r="A102" s="12"/>
      <c r="B102" s="12"/>
      <c r="C102" s="12"/>
      <c r="D102" s="12"/>
      <c r="E102" s="12"/>
      <c r="F102" s="12"/>
    </row>
    <row r="103" spans="1:6" x14ac:dyDescent="0.25">
      <c r="A103" s="12"/>
      <c r="B103" s="12"/>
      <c r="C103" s="12"/>
      <c r="D103" s="12"/>
      <c r="E103" s="12"/>
      <c r="F103" s="12"/>
    </row>
    <row r="104" spans="1:6" x14ac:dyDescent="0.25">
      <c r="A104" s="12"/>
      <c r="B104" s="32" t="s">
        <v>25</v>
      </c>
      <c r="C104" s="5">
        <f>AVERAGE(C77:C101)</f>
        <v>7.1635700892682186</v>
      </c>
      <c r="D104" s="5">
        <f>AVERAGE(D77:D101)</f>
        <v>26.086119495631063</v>
      </c>
      <c r="E104" s="5">
        <f>AVERAGE(E77:E101)</f>
        <v>28.335410485265211</v>
      </c>
      <c r="F104" s="5">
        <f>AVERAGE(F77:F101)</f>
        <v>4.4793706006392418</v>
      </c>
    </row>
    <row r="105" spans="1:6" x14ac:dyDescent="0.25">
      <c r="A105" s="12"/>
      <c r="B105" s="32" t="s">
        <v>29</v>
      </c>
      <c r="C105" s="5">
        <f>STDEV(C77:C101)</f>
        <v>5.462367062783076</v>
      </c>
      <c r="D105" s="5">
        <f>STDEV(D77:D101)</f>
        <v>5.3256966099390928</v>
      </c>
      <c r="E105" s="5">
        <f>STDEV(E77:E101)</f>
        <v>10.586671418882426</v>
      </c>
      <c r="F105" s="5">
        <f>STDEV(F77:F101)</f>
        <v>2.8936858419534004</v>
      </c>
    </row>
    <row r="106" spans="1:6" x14ac:dyDescent="0.25">
      <c r="A106" s="12"/>
      <c r="B106" s="32" t="s">
        <v>26</v>
      </c>
      <c r="C106" s="33">
        <f>COUNT(C77:C101)</f>
        <v>25</v>
      </c>
      <c r="D106" s="33">
        <f>COUNT(D77:D101)</f>
        <v>11</v>
      </c>
      <c r="E106" s="33">
        <f>COUNT(E77:E101)</f>
        <v>11</v>
      </c>
      <c r="F106" s="33">
        <f>COUNT(F77:F101)</f>
        <v>25</v>
      </c>
    </row>
    <row r="107" spans="1:6" x14ac:dyDescent="0.25">
      <c r="A107" s="12"/>
      <c r="B107" s="32" t="s">
        <v>27</v>
      </c>
      <c r="C107" s="1">
        <f>MIN(C77:C101)</f>
        <v>0.90005588769964329</v>
      </c>
      <c r="D107" s="1">
        <f>MIN(D77:D101)</f>
        <v>17.743554143475336</v>
      </c>
      <c r="E107" s="1">
        <f>MIN(E77:E101)</f>
        <v>13.647011034511713</v>
      </c>
      <c r="F107" s="1">
        <f>MIN(F77:F101)</f>
        <v>0.57017977991038904</v>
      </c>
    </row>
    <row r="108" spans="1:6" x14ac:dyDescent="0.25">
      <c r="A108" s="12"/>
      <c r="B108" s="32" t="s">
        <v>28</v>
      </c>
      <c r="C108" s="1">
        <f>MAX(C77:C101)</f>
        <v>18.462777096098691</v>
      </c>
      <c r="D108" s="1">
        <f>MAX(D77:D101)</f>
        <v>35.326329686606933</v>
      </c>
      <c r="E108" s="1">
        <f>MAX(E77:E101)</f>
        <v>44.706480796900394</v>
      </c>
      <c r="F108" s="1">
        <f>MAX(F77:F101)</f>
        <v>10.826911192383863</v>
      </c>
    </row>
  </sheetData>
  <sortState ref="A83:F107">
    <sortCondition ref="A83:A107"/>
  </sortState>
  <mergeCells count="3">
    <mergeCell ref="A1:B1"/>
    <mergeCell ref="A38:B38"/>
    <mergeCell ref="A75:B75"/>
  </mergeCells>
  <pageMargins left="0.7" right="0.7" top="0.75" bottom="0.75" header="0.3" footer="0.3"/>
  <pageSetup paperSize="9" scale="26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0"/>
  <sheetViews>
    <sheetView zoomScale="70" zoomScaleNormal="70" workbookViewId="0">
      <selection sqref="A1:B1"/>
    </sheetView>
  </sheetViews>
  <sheetFormatPr baseColWidth="10" defaultColWidth="8.625" defaultRowHeight="15" x14ac:dyDescent="0.25"/>
  <cols>
    <col min="1" max="1" width="3.5" style="55" bestFit="1" customWidth="1"/>
    <col min="2" max="2" width="18.125" style="55" customWidth="1"/>
    <col min="3" max="3" width="12.625" style="55" customWidth="1"/>
    <col min="4" max="4" width="17.125" style="55" customWidth="1"/>
    <col min="5" max="5" width="18" style="55" customWidth="1"/>
    <col min="6" max="6" width="16.5" style="55" customWidth="1"/>
    <col min="7" max="7" width="16" style="55" customWidth="1"/>
    <col min="8" max="8" width="16.5" style="55" customWidth="1"/>
    <col min="9" max="9" width="13.625" style="55" bestFit="1" customWidth="1"/>
    <col min="10" max="10" width="14" style="55" customWidth="1"/>
    <col min="11" max="12" width="10" style="55" bestFit="1" customWidth="1"/>
    <col min="13" max="16384" width="8.625" style="55"/>
  </cols>
  <sheetData>
    <row r="1" spans="1:10" s="103" customFormat="1" ht="74.849999999999994" customHeight="1" thickBot="1" x14ac:dyDescent="0.25">
      <c r="A1" s="142" t="s">
        <v>63</v>
      </c>
      <c r="B1" s="143"/>
      <c r="C1" s="110" t="s">
        <v>74</v>
      </c>
      <c r="D1" s="110" t="s">
        <v>64</v>
      </c>
      <c r="E1" s="110" t="s">
        <v>65</v>
      </c>
      <c r="F1" s="110" t="s">
        <v>66</v>
      </c>
      <c r="G1" s="110" t="s">
        <v>67</v>
      </c>
      <c r="H1" s="110" t="s">
        <v>68</v>
      </c>
      <c r="I1" s="110" t="s">
        <v>69</v>
      </c>
      <c r="J1" s="101" t="s">
        <v>70</v>
      </c>
    </row>
    <row r="2" spans="1:10" s="103" customFormat="1" ht="19.5" customHeight="1" thickBot="1" x14ac:dyDescent="0.25">
      <c r="A2" s="16" t="s">
        <v>42</v>
      </c>
      <c r="B2" s="17" t="s">
        <v>23</v>
      </c>
      <c r="C2" s="17" t="s">
        <v>76</v>
      </c>
      <c r="D2" s="17" t="s">
        <v>76</v>
      </c>
      <c r="E2" s="17" t="s">
        <v>76</v>
      </c>
      <c r="F2" s="18" t="s">
        <v>76</v>
      </c>
      <c r="G2" s="17" t="s">
        <v>76</v>
      </c>
      <c r="H2" s="17" t="s">
        <v>76</v>
      </c>
      <c r="I2" s="17" t="s">
        <v>76</v>
      </c>
      <c r="J2" s="18" t="s">
        <v>76</v>
      </c>
    </row>
    <row r="3" spans="1:10" x14ac:dyDescent="0.25">
      <c r="A3" s="57">
        <v>1</v>
      </c>
      <c r="B3" s="67" t="s">
        <v>24</v>
      </c>
      <c r="C3" s="98">
        <v>26.535884357693828</v>
      </c>
      <c r="D3" s="98">
        <v>99.869740163999069</v>
      </c>
      <c r="E3" s="98">
        <v>92.428654275336413</v>
      </c>
      <c r="F3" s="108"/>
      <c r="G3" s="108"/>
      <c r="H3" s="108">
        <v>98.394614161824109</v>
      </c>
      <c r="I3" s="98">
        <v>89.105884509799196</v>
      </c>
      <c r="J3" s="111">
        <v>4.7766446818347514</v>
      </c>
    </row>
    <row r="4" spans="1:10" x14ac:dyDescent="0.25">
      <c r="A4" s="57">
        <v>2</v>
      </c>
      <c r="B4" s="68" t="s">
        <v>15</v>
      </c>
      <c r="C4" s="5"/>
      <c r="D4" s="5"/>
      <c r="E4" s="5">
        <v>78.604494345829849</v>
      </c>
      <c r="F4" s="100"/>
      <c r="G4" s="100"/>
      <c r="H4" s="100"/>
      <c r="I4" s="5"/>
      <c r="J4" s="111">
        <v>0.29934989702717324</v>
      </c>
    </row>
    <row r="5" spans="1:10" x14ac:dyDescent="0.25">
      <c r="A5" s="57">
        <v>3</v>
      </c>
      <c r="B5" s="68" t="s">
        <v>16</v>
      </c>
      <c r="C5" s="5">
        <v>21.738821375618635</v>
      </c>
      <c r="D5" s="5">
        <v>99.936846332799561</v>
      </c>
      <c r="E5" s="5">
        <v>86.353214100882198</v>
      </c>
      <c r="F5" s="100"/>
      <c r="G5" s="100"/>
      <c r="H5" s="100">
        <v>96.930195062346442</v>
      </c>
      <c r="I5" s="123">
        <v>72.955767963260584</v>
      </c>
      <c r="J5" s="124">
        <v>3.9006614120068792</v>
      </c>
    </row>
    <row r="6" spans="1:10" x14ac:dyDescent="0.25">
      <c r="A6" s="57">
        <v>4</v>
      </c>
      <c r="B6" s="68" t="s">
        <v>17</v>
      </c>
      <c r="C6" s="5">
        <v>43.307482002831996</v>
      </c>
      <c r="D6" s="5">
        <v>100</v>
      </c>
      <c r="E6" s="5">
        <v>97.132979129575077</v>
      </c>
      <c r="F6" s="100"/>
      <c r="G6" s="100"/>
      <c r="H6" s="100">
        <v>98.436739086478724</v>
      </c>
      <c r="I6" s="123">
        <v>83.58145194492343</v>
      </c>
      <c r="J6" s="124">
        <v>3.7867677317018344</v>
      </c>
    </row>
    <row r="7" spans="1:10" x14ac:dyDescent="0.25">
      <c r="A7" s="57">
        <v>5</v>
      </c>
      <c r="B7" s="68" t="s">
        <v>14</v>
      </c>
      <c r="C7" s="5">
        <v>37.408587885633096</v>
      </c>
      <c r="D7" s="5">
        <v>99.718117334922923</v>
      </c>
      <c r="E7" s="5">
        <v>92.721590984719001</v>
      </c>
      <c r="F7" s="100"/>
      <c r="G7" s="100"/>
      <c r="H7" s="100">
        <v>95.140875676328235</v>
      </c>
      <c r="I7" s="136">
        <v>90.04626394804248</v>
      </c>
      <c r="J7" s="124">
        <v>2.7093991958196599</v>
      </c>
    </row>
    <row r="8" spans="1:10" x14ac:dyDescent="0.25">
      <c r="A8" s="57">
        <v>6</v>
      </c>
      <c r="B8" s="68" t="s">
        <v>18</v>
      </c>
      <c r="C8" s="5"/>
      <c r="D8" s="5"/>
      <c r="E8" s="5">
        <v>83.595444475858599</v>
      </c>
      <c r="F8" s="100"/>
      <c r="G8" s="100"/>
      <c r="H8" s="100"/>
      <c r="I8" s="125"/>
      <c r="J8" s="124">
        <v>2.8634470828185403</v>
      </c>
    </row>
    <row r="9" spans="1:10" x14ac:dyDescent="0.25">
      <c r="A9" s="57">
        <v>8</v>
      </c>
      <c r="B9" s="68" t="s">
        <v>19</v>
      </c>
      <c r="C9" s="5">
        <v>13.99805037085852</v>
      </c>
      <c r="D9" s="5">
        <v>94.412800669099909</v>
      </c>
      <c r="E9" s="5">
        <v>82.107198860045855</v>
      </c>
      <c r="F9" s="100"/>
      <c r="G9" s="100"/>
      <c r="H9" s="100">
        <v>50.231287454931547</v>
      </c>
      <c r="I9" s="123">
        <v>100</v>
      </c>
      <c r="J9" s="124">
        <v>0.73531703535864212</v>
      </c>
    </row>
    <row r="10" spans="1:10" x14ac:dyDescent="0.25">
      <c r="A10" s="57">
        <v>9</v>
      </c>
      <c r="B10" s="68" t="s">
        <v>20</v>
      </c>
      <c r="C10" s="5">
        <v>21.526069251976672</v>
      </c>
      <c r="D10" s="5">
        <v>99.491398484545911</v>
      </c>
      <c r="E10" s="5">
        <v>71.203048570388589</v>
      </c>
      <c r="F10" s="100"/>
      <c r="G10" s="100"/>
      <c r="H10" s="100">
        <v>91.072594446023842</v>
      </c>
      <c r="I10" s="5">
        <v>80.824752814653166</v>
      </c>
      <c r="J10" s="111">
        <v>1.3074694253429631</v>
      </c>
    </row>
    <row r="11" spans="1:10" x14ac:dyDescent="0.25">
      <c r="A11" s="57">
        <v>10</v>
      </c>
      <c r="B11" s="68" t="s">
        <v>21</v>
      </c>
      <c r="C11" s="5">
        <v>23.705931892748783</v>
      </c>
      <c r="D11" s="5">
        <v>99.097850892675552</v>
      </c>
      <c r="E11" s="5">
        <v>91.691729955031477</v>
      </c>
      <c r="F11" s="100"/>
      <c r="G11" s="100"/>
      <c r="H11" s="100">
        <v>93.041309810742817</v>
      </c>
      <c r="I11" s="98">
        <v>86.826363073041364</v>
      </c>
      <c r="J11" s="111">
        <v>2.1329671085197939</v>
      </c>
    </row>
    <row r="12" spans="1:10" x14ac:dyDescent="0.25">
      <c r="A12" s="57">
        <v>11</v>
      </c>
      <c r="B12" s="68" t="s">
        <v>47</v>
      </c>
      <c r="C12" s="5"/>
      <c r="D12" s="5"/>
      <c r="E12" s="5">
        <v>67.07385682836599</v>
      </c>
      <c r="F12" s="100"/>
      <c r="G12" s="100"/>
      <c r="H12" s="100"/>
      <c r="I12" s="5"/>
      <c r="J12" s="111">
        <v>0.27321664787046701</v>
      </c>
    </row>
    <row r="13" spans="1:10" x14ac:dyDescent="0.25">
      <c r="A13" s="57">
        <v>12</v>
      </c>
      <c r="B13" s="68" t="s">
        <v>22</v>
      </c>
      <c r="C13" s="5">
        <v>19.611336397105092</v>
      </c>
      <c r="D13" s="5">
        <v>95.656799609392181</v>
      </c>
      <c r="E13" s="5">
        <v>76.967582325402617</v>
      </c>
      <c r="F13" s="100"/>
      <c r="G13" s="100"/>
      <c r="H13" s="100">
        <v>85.682169675806989</v>
      </c>
      <c r="I13" s="5">
        <v>72.801741666495516</v>
      </c>
      <c r="J13" s="111">
        <v>0.8096837227457514</v>
      </c>
    </row>
    <row r="14" spans="1:10" x14ac:dyDescent="0.25">
      <c r="A14" s="57">
        <v>13</v>
      </c>
      <c r="B14" s="68" t="s">
        <v>0</v>
      </c>
      <c r="C14" s="5"/>
      <c r="D14" s="5"/>
      <c r="E14" s="5">
        <v>87.692236274134544</v>
      </c>
      <c r="F14" s="100"/>
      <c r="G14" s="100"/>
      <c r="H14" s="100"/>
      <c r="I14" s="5"/>
      <c r="J14" s="111">
        <v>0.7502029921761294</v>
      </c>
    </row>
    <row r="15" spans="1:10" x14ac:dyDescent="0.25">
      <c r="A15" s="57">
        <v>14</v>
      </c>
      <c r="B15" s="68" t="s">
        <v>1</v>
      </c>
      <c r="C15" s="5"/>
      <c r="D15" s="5"/>
      <c r="E15" s="5">
        <v>84.110522866701174</v>
      </c>
      <c r="F15" s="100"/>
      <c r="G15" s="100"/>
      <c r="H15" s="100"/>
      <c r="I15" s="98"/>
      <c r="J15" s="111">
        <v>2.8818194765248437</v>
      </c>
    </row>
    <row r="16" spans="1:10" x14ac:dyDescent="0.25">
      <c r="A16" s="57">
        <v>15</v>
      </c>
      <c r="B16" s="68" t="s">
        <v>2</v>
      </c>
      <c r="C16" s="5"/>
      <c r="D16" s="5"/>
      <c r="E16" s="5">
        <v>78.455713193598882</v>
      </c>
      <c r="F16" s="100"/>
      <c r="G16" s="100"/>
      <c r="H16" s="100"/>
      <c r="I16" s="5"/>
      <c r="J16" s="111">
        <v>1.0081521963899365</v>
      </c>
    </row>
    <row r="17" spans="1:10" x14ac:dyDescent="0.25">
      <c r="A17" s="57">
        <v>16</v>
      </c>
      <c r="B17" s="68" t="s">
        <v>3</v>
      </c>
      <c r="C17" s="5"/>
      <c r="D17" s="5"/>
      <c r="E17" s="5">
        <v>91.561178979886122</v>
      </c>
      <c r="F17" s="100"/>
      <c r="G17" s="100"/>
      <c r="H17" s="100"/>
      <c r="I17" s="5"/>
      <c r="J17" s="111">
        <v>2.44454000294387</v>
      </c>
    </row>
    <row r="18" spans="1:10" x14ac:dyDescent="0.25">
      <c r="A18" s="57">
        <v>17</v>
      </c>
      <c r="B18" s="68" t="s">
        <v>4</v>
      </c>
      <c r="C18" s="5"/>
      <c r="D18" s="5"/>
      <c r="E18" s="5">
        <v>76.485612186109108</v>
      </c>
      <c r="F18" s="100"/>
      <c r="G18" s="100"/>
      <c r="H18" s="100"/>
      <c r="I18" s="5"/>
      <c r="J18" s="111">
        <v>0.14992688029841006</v>
      </c>
    </row>
    <row r="19" spans="1:10" x14ac:dyDescent="0.25">
      <c r="A19" s="57">
        <v>18</v>
      </c>
      <c r="B19" s="68" t="s">
        <v>5</v>
      </c>
      <c r="C19" s="5"/>
      <c r="D19" s="5"/>
      <c r="E19" s="5">
        <v>77.811432284024889</v>
      </c>
      <c r="F19" s="100"/>
      <c r="G19" s="100"/>
      <c r="H19" s="100"/>
      <c r="I19" s="98"/>
      <c r="J19" s="111">
        <v>1.3849641850836116</v>
      </c>
    </row>
    <row r="20" spans="1:10" x14ac:dyDescent="0.25">
      <c r="A20" s="50">
        <v>20</v>
      </c>
      <c r="B20" s="68" t="s">
        <v>6</v>
      </c>
      <c r="C20" s="5">
        <v>25.223562328941242</v>
      </c>
      <c r="D20" s="5">
        <v>100</v>
      </c>
      <c r="E20" s="5">
        <v>87.844569562346535</v>
      </c>
      <c r="F20" s="100"/>
      <c r="G20" s="100"/>
      <c r="H20" s="100">
        <v>98.276968511464588</v>
      </c>
      <c r="I20" s="8">
        <v>94.606789261435466</v>
      </c>
      <c r="J20" s="111">
        <v>2.7241665267042725</v>
      </c>
    </row>
    <row r="21" spans="1:10" x14ac:dyDescent="0.25">
      <c r="A21" s="57">
        <v>21</v>
      </c>
      <c r="B21" s="68" t="s">
        <v>7</v>
      </c>
      <c r="C21" s="5">
        <v>20.629217001025172</v>
      </c>
      <c r="D21" s="5">
        <v>94.56863701563546</v>
      </c>
      <c r="E21" s="5">
        <v>63.550201464685571</v>
      </c>
      <c r="F21" s="100"/>
      <c r="G21" s="100"/>
      <c r="H21" s="100">
        <v>82.854832223470794</v>
      </c>
      <c r="I21" s="5">
        <v>83.751511199666155</v>
      </c>
      <c r="J21" s="111">
        <v>0.90933266119786249</v>
      </c>
    </row>
    <row r="22" spans="1:10" x14ac:dyDescent="0.25">
      <c r="A22" s="57">
        <v>22</v>
      </c>
      <c r="B22" s="68" t="s">
        <v>8</v>
      </c>
      <c r="C22" s="5"/>
      <c r="D22" s="5"/>
      <c r="E22" s="5">
        <v>62.916731052996766</v>
      </c>
      <c r="F22" s="100"/>
      <c r="G22" s="100"/>
      <c r="H22" s="100"/>
      <c r="I22" s="5"/>
      <c r="J22" s="111">
        <v>0.15874537809848649</v>
      </c>
    </row>
    <row r="23" spans="1:10" x14ac:dyDescent="0.25">
      <c r="A23" s="57">
        <v>23</v>
      </c>
      <c r="B23" s="68" t="s">
        <v>9</v>
      </c>
      <c r="C23" s="5"/>
      <c r="D23" s="5"/>
      <c r="E23" s="5">
        <v>63.273169326053477</v>
      </c>
      <c r="F23" s="100"/>
      <c r="G23" s="100"/>
      <c r="H23" s="100"/>
      <c r="I23" s="5"/>
      <c r="J23" s="111">
        <v>5.5934471154095479E-2</v>
      </c>
    </row>
    <row r="24" spans="1:10" x14ac:dyDescent="0.25">
      <c r="A24" s="57">
        <v>24</v>
      </c>
      <c r="B24" s="68" t="s">
        <v>10</v>
      </c>
      <c r="C24" s="5"/>
      <c r="D24" s="5"/>
      <c r="E24" s="5">
        <v>74.245742514146102</v>
      </c>
      <c r="F24" s="100"/>
      <c r="G24" s="100"/>
      <c r="H24" s="100"/>
      <c r="I24" s="98"/>
      <c r="J24" s="111">
        <v>1.8906922262350911</v>
      </c>
    </row>
    <row r="25" spans="1:10" x14ac:dyDescent="0.25">
      <c r="A25" s="57">
        <v>25</v>
      </c>
      <c r="B25" s="68" t="s">
        <v>11</v>
      </c>
      <c r="C25" s="5"/>
      <c r="D25" s="5"/>
      <c r="E25" s="5">
        <v>72.997711165069617</v>
      </c>
      <c r="F25" s="100"/>
      <c r="G25" s="100"/>
      <c r="H25" s="100"/>
      <c r="I25" s="5"/>
      <c r="J25" s="111">
        <v>0.64026108848705665</v>
      </c>
    </row>
    <row r="26" spans="1:10" x14ac:dyDescent="0.25">
      <c r="A26" s="57">
        <v>26</v>
      </c>
      <c r="B26" s="68" t="s">
        <v>12</v>
      </c>
      <c r="C26" s="5"/>
      <c r="D26" s="5"/>
      <c r="E26" s="5">
        <v>97.60103630806114</v>
      </c>
      <c r="F26" s="100"/>
      <c r="G26" s="100"/>
      <c r="H26" s="100"/>
      <c r="I26" s="5"/>
      <c r="J26" s="111">
        <v>6.279990949433099</v>
      </c>
    </row>
    <row r="27" spans="1:10" ht="15.75" thickBot="1" x14ac:dyDescent="0.3">
      <c r="A27" s="119">
        <v>27</v>
      </c>
      <c r="B27" s="69" t="s">
        <v>13</v>
      </c>
      <c r="C27" s="99">
        <v>36.292944843991187</v>
      </c>
      <c r="D27" s="99">
        <v>99.719454902471071</v>
      </c>
      <c r="E27" s="99">
        <v>97.022647293132025</v>
      </c>
      <c r="F27" s="109"/>
      <c r="G27" s="109"/>
      <c r="H27" s="109">
        <v>98.214392302659121</v>
      </c>
      <c r="I27" s="99">
        <v>94.863528770821873</v>
      </c>
      <c r="J27" s="112">
        <v>5.6463439617705378</v>
      </c>
    </row>
    <row r="28" spans="1:10" s="25" customFormat="1" ht="15" customHeight="1" x14ac:dyDescent="0.25">
      <c r="A28" s="102"/>
      <c r="B28" s="105"/>
      <c r="C28" s="105"/>
      <c r="D28" s="105"/>
      <c r="E28" s="105"/>
      <c r="F28" s="105"/>
      <c r="G28" s="105"/>
      <c r="H28" s="105"/>
      <c r="I28" s="105"/>
      <c r="J28" s="105"/>
    </row>
    <row r="29" spans="1:10" x14ac:dyDescent="0.25">
      <c r="A29" s="104"/>
      <c r="B29" s="12"/>
      <c r="C29" s="12"/>
      <c r="D29" s="12"/>
      <c r="E29" s="12"/>
      <c r="F29" s="12"/>
      <c r="G29" s="12"/>
      <c r="H29" s="12"/>
      <c r="I29" s="12"/>
      <c r="J29" s="12"/>
    </row>
    <row r="30" spans="1:10" x14ac:dyDescent="0.25">
      <c r="A30" s="104"/>
      <c r="B30" s="32" t="s">
        <v>25</v>
      </c>
      <c r="C30" s="5">
        <f>AVERAGE(C3:C27)</f>
        <v>26.361626155311296</v>
      </c>
      <c r="D30" s="5">
        <f>AVERAGE(D3:D27)</f>
        <v>98.406513218685618</v>
      </c>
      <c r="E30" s="5">
        <f>AVERAGE(E3:E27)</f>
        <v>81.417931932895272</v>
      </c>
      <c r="F30" s="5"/>
      <c r="G30" s="5"/>
      <c r="H30" s="5">
        <f>AVERAGE(H3:H27)</f>
        <v>89.843270764734299</v>
      </c>
      <c r="I30" s="5">
        <f>AVERAGE(I3:I27)</f>
        <v>86.305823195649026</v>
      </c>
      <c r="J30" s="5">
        <f>AVERAGE(J3:J27)</f>
        <v>2.0207998775017502</v>
      </c>
    </row>
    <row r="31" spans="1:10" x14ac:dyDescent="0.25">
      <c r="A31" s="104"/>
      <c r="B31" s="32" t="s">
        <v>29</v>
      </c>
      <c r="C31" s="5">
        <f>STDEV(C3:C27)</f>
        <v>8.9008124308334651</v>
      </c>
      <c r="D31" s="5">
        <f>STDEV(D3:D27)</f>
        <v>2.3000077485128951</v>
      </c>
      <c r="E31" s="5">
        <f>STDEV(E3:E27)</f>
        <v>10.848098677525213</v>
      </c>
      <c r="F31" s="5"/>
      <c r="G31" s="5"/>
      <c r="H31" s="5">
        <f>STDEV(H3:H27)</f>
        <v>14.189665840616762</v>
      </c>
      <c r="I31" s="5">
        <f>STDEV(I3:I27)</f>
        <v>8.6968159489235362</v>
      </c>
      <c r="J31" s="5">
        <f>STDEV(J3:J27)</f>
        <v>1.765655085547718</v>
      </c>
    </row>
    <row r="32" spans="1:10" x14ac:dyDescent="0.25">
      <c r="A32" s="104"/>
      <c r="B32" s="32" t="s">
        <v>26</v>
      </c>
      <c r="C32" s="33">
        <f>COUNT(C3:C27)</f>
        <v>11</v>
      </c>
      <c r="D32" s="33">
        <f>COUNT(D3:D27)</f>
        <v>11</v>
      </c>
      <c r="E32" s="33">
        <f>COUNT(E3:E27)</f>
        <v>25</v>
      </c>
      <c r="F32" s="33"/>
      <c r="G32" s="33"/>
      <c r="H32" s="33">
        <f>COUNT(H3:H27)</f>
        <v>11</v>
      </c>
      <c r="I32" s="33">
        <f>COUNT(I3:I27)</f>
        <v>11</v>
      </c>
      <c r="J32" s="33">
        <f>COUNT(J3:J27)</f>
        <v>25</v>
      </c>
    </row>
    <row r="33" spans="1:10" x14ac:dyDescent="0.25">
      <c r="B33" s="32" t="s">
        <v>27</v>
      </c>
      <c r="C33" s="1">
        <f>MIN(C3:C27)</f>
        <v>13.99805037085852</v>
      </c>
      <c r="D33" s="1">
        <f>MIN(D3:D27)</f>
        <v>94.412800669099909</v>
      </c>
      <c r="E33" s="1">
        <f>MIN(E3:E27)</f>
        <v>62.916731052996766</v>
      </c>
      <c r="F33" s="1"/>
      <c r="G33" s="1"/>
      <c r="H33" s="1">
        <f>MIN(H3:H27)</f>
        <v>50.231287454931547</v>
      </c>
      <c r="I33" s="1">
        <f>MIN(I3:I27)</f>
        <v>72.801741666495516</v>
      </c>
      <c r="J33" s="1">
        <f>MIN(J3:J27)</f>
        <v>5.5934471154095479E-2</v>
      </c>
    </row>
    <row r="34" spans="1:10" x14ac:dyDescent="0.25">
      <c r="B34" s="32" t="s">
        <v>28</v>
      </c>
      <c r="C34" s="1">
        <f>MAX(C3:C27)</f>
        <v>43.307482002831996</v>
      </c>
      <c r="D34" s="1">
        <f>MAX(D3:D27)</f>
        <v>100</v>
      </c>
      <c r="E34" s="1">
        <f>MAX(E3:E27)</f>
        <v>97.60103630806114</v>
      </c>
      <c r="F34" s="1"/>
      <c r="G34" s="1"/>
      <c r="H34" s="1">
        <f>MAX(H3:H27)</f>
        <v>98.436739086478724</v>
      </c>
      <c r="I34" s="1">
        <f>MAX(I3:I27)</f>
        <v>100</v>
      </c>
      <c r="J34" s="1">
        <f>MAX(J3:J27)</f>
        <v>6.279990949433099</v>
      </c>
    </row>
    <row r="35" spans="1:10" x14ac:dyDescent="0.25">
      <c r="B35" s="105"/>
      <c r="C35" s="105"/>
      <c r="D35" s="105"/>
      <c r="E35" s="105"/>
      <c r="F35" s="105"/>
      <c r="G35" s="105"/>
      <c r="H35" s="105"/>
      <c r="I35" s="105"/>
      <c r="J35" s="105"/>
    </row>
    <row r="36" spans="1:10" x14ac:dyDescent="0.25">
      <c r="B36" s="8"/>
      <c r="C36" s="8"/>
      <c r="D36" s="8"/>
      <c r="E36" s="8"/>
      <c r="F36" s="8"/>
      <c r="G36" s="63"/>
      <c r="H36" s="63"/>
      <c r="I36" s="63"/>
      <c r="J36" s="63"/>
    </row>
    <row r="37" spans="1:10" ht="15.75" thickBot="1" x14ac:dyDescent="0.3">
      <c r="F37" s="52"/>
      <c r="G37" s="52"/>
      <c r="H37" s="52"/>
      <c r="I37" s="59"/>
      <c r="J37" s="52"/>
    </row>
    <row r="38" spans="1:10" s="103" customFormat="1" ht="75" customHeight="1" thickBot="1" x14ac:dyDescent="0.25">
      <c r="A38" s="142" t="s">
        <v>71</v>
      </c>
      <c r="B38" s="143"/>
      <c r="C38" s="110" t="s">
        <v>74</v>
      </c>
      <c r="D38" s="110" t="s">
        <v>64</v>
      </c>
      <c r="E38" s="110" t="s">
        <v>65</v>
      </c>
      <c r="F38" s="110" t="s">
        <v>66</v>
      </c>
      <c r="G38" s="110" t="s">
        <v>67</v>
      </c>
      <c r="H38" s="110" t="s">
        <v>72</v>
      </c>
      <c r="I38" s="110" t="s">
        <v>69</v>
      </c>
      <c r="J38" s="101" t="s">
        <v>70</v>
      </c>
    </row>
    <row r="39" spans="1:10" s="103" customFormat="1" ht="15.75" thickBot="1" x14ac:dyDescent="0.25">
      <c r="A39" s="16" t="s">
        <v>42</v>
      </c>
      <c r="B39" s="17" t="s">
        <v>23</v>
      </c>
      <c r="C39" s="17" t="s">
        <v>76</v>
      </c>
      <c r="D39" s="17" t="s">
        <v>76</v>
      </c>
      <c r="E39" s="17" t="s">
        <v>76</v>
      </c>
      <c r="F39" s="18" t="s">
        <v>76</v>
      </c>
      <c r="G39" s="17" t="s">
        <v>76</v>
      </c>
      <c r="H39" s="17" t="s">
        <v>76</v>
      </c>
      <c r="I39" s="17" t="s">
        <v>76</v>
      </c>
      <c r="J39" s="18" t="s">
        <v>76</v>
      </c>
    </row>
    <row r="40" spans="1:10" x14ac:dyDescent="0.25">
      <c r="A40" s="57">
        <v>1</v>
      </c>
      <c r="B40" s="67" t="s">
        <v>24</v>
      </c>
      <c r="C40" s="98">
        <v>32.871037143600056</v>
      </c>
      <c r="D40" s="98">
        <v>99.85119469696464</v>
      </c>
      <c r="E40" s="98">
        <v>93.529170183504121</v>
      </c>
      <c r="F40" s="100"/>
      <c r="G40" s="100"/>
      <c r="H40" s="100">
        <v>99.416850181712363</v>
      </c>
      <c r="I40" s="98">
        <v>100</v>
      </c>
      <c r="J40" s="113">
        <v>3.8974365882624777</v>
      </c>
    </row>
    <row r="41" spans="1:10" x14ac:dyDescent="0.25">
      <c r="A41" s="57">
        <v>2</v>
      </c>
      <c r="B41" s="68" t="s">
        <v>15</v>
      </c>
      <c r="C41" s="5"/>
      <c r="D41" s="5"/>
      <c r="E41" s="5">
        <v>81.861420848598286</v>
      </c>
      <c r="F41" s="100"/>
      <c r="G41" s="100"/>
      <c r="H41" s="100"/>
      <c r="I41" s="123"/>
      <c r="J41" s="126">
        <v>0.14453471504624527</v>
      </c>
    </row>
    <row r="42" spans="1:10" x14ac:dyDescent="0.25">
      <c r="A42" s="57">
        <v>3</v>
      </c>
      <c r="B42" s="68" t="s">
        <v>16</v>
      </c>
      <c r="C42" s="5">
        <v>24.217979846036872</v>
      </c>
      <c r="D42" s="5">
        <v>99.845425586508014</v>
      </c>
      <c r="E42" s="5">
        <v>87.055415172016083</v>
      </c>
      <c r="F42" s="100"/>
      <c r="G42" s="100"/>
      <c r="H42" s="100">
        <v>99.125605642210132</v>
      </c>
      <c r="I42" s="123">
        <v>80.601454975170114</v>
      </c>
      <c r="J42" s="126">
        <v>1.6843479721453745</v>
      </c>
    </row>
    <row r="43" spans="1:10" x14ac:dyDescent="0.25">
      <c r="A43" s="57">
        <v>4</v>
      </c>
      <c r="B43" s="68" t="s">
        <v>17</v>
      </c>
      <c r="C43" s="5">
        <v>48.384157863139251</v>
      </c>
      <c r="D43" s="5">
        <v>100</v>
      </c>
      <c r="E43" s="5">
        <v>97.166998370965615</v>
      </c>
      <c r="F43" s="100"/>
      <c r="G43" s="100"/>
      <c r="H43" s="100">
        <v>99.218118132372283</v>
      </c>
      <c r="I43" s="123">
        <v>82.751088576995869</v>
      </c>
      <c r="J43" s="126">
        <v>3.4578584177712348</v>
      </c>
    </row>
    <row r="44" spans="1:10" x14ac:dyDescent="0.25">
      <c r="A44" s="57">
        <v>5</v>
      </c>
      <c r="B44" s="68" t="s">
        <v>14</v>
      </c>
      <c r="C44" s="5">
        <v>38.478252417418609</v>
      </c>
      <c r="D44" s="5">
        <v>100</v>
      </c>
      <c r="E44" s="5">
        <v>91.865071026122408</v>
      </c>
      <c r="F44" s="100"/>
      <c r="G44" s="100"/>
      <c r="H44" s="100">
        <v>96.993547601651315</v>
      </c>
      <c r="I44" s="136">
        <v>94.408370814042897</v>
      </c>
      <c r="J44" s="126">
        <v>2.1398529419713617</v>
      </c>
    </row>
    <row r="45" spans="1:10" x14ac:dyDescent="0.25">
      <c r="A45" s="57">
        <v>6</v>
      </c>
      <c r="B45" s="68" t="s">
        <v>18</v>
      </c>
      <c r="C45" s="5"/>
      <c r="D45" s="5"/>
      <c r="E45" s="5">
        <v>86.961003725752875</v>
      </c>
      <c r="F45" s="100"/>
      <c r="G45" s="100"/>
      <c r="H45" s="100"/>
      <c r="I45" s="125"/>
      <c r="J45" s="126">
        <v>1.7178152877274238</v>
      </c>
    </row>
    <row r="46" spans="1:10" x14ac:dyDescent="0.25">
      <c r="A46" s="57">
        <v>8</v>
      </c>
      <c r="B46" s="68" t="s">
        <v>19</v>
      </c>
      <c r="C46" s="5">
        <v>14.678280321981058</v>
      </c>
      <c r="D46" s="5">
        <v>96.026656187028095</v>
      </c>
      <c r="E46" s="5">
        <v>79.989263361557221</v>
      </c>
      <c r="F46" s="100"/>
      <c r="G46" s="100"/>
      <c r="H46" s="100">
        <v>58.130056648616865</v>
      </c>
      <c r="I46" s="123">
        <v>100</v>
      </c>
      <c r="J46" s="126">
        <v>0.87041750528733708</v>
      </c>
    </row>
    <row r="47" spans="1:10" x14ac:dyDescent="0.25">
      <c r="A47" s="57">
        <v>9</v>
      </c>
      <c r="B47" s="68" t="s">
        <v>20</v>
      </c>
      <c r="C47" s="5">
        <v>28.015757288538119</v>
      </c>
      <c r="D47" s="5">
        <v>99.493067177272366</v>
      </c>
      <c r="E47" s="5">
        <v>74.951090399355323</v>
      </c>
      <c r="F47" s="100"/>
      <c r="G47" s="100"/>
      <c r="H47" s="100">
        <v>93.014329506832453</v>
      </c>
      <c r="I47" s="123">
        <v>78.595636618509445</v>
      </c>
      <c r="J47" s="126">
        <v>0.14985761328145786</v>
      </c>
    </row>
    <row r="48" spans="1:10" x14ac:dyDescent="0.25">
      <c r="A48" s="57">
        <v>10</v>
      </c>
      <c r="B48" s="68" t="s">
        <v>21</v>
      </c>
      <c r="C48" s="5">
        <v>28.331319260464426</v>
      </c>
      <c r="D48" s="5">
        <v>98.983072085041954</v>
      </c>
      <c r="E48" s="5">
        <v>92.620122986216828</v>
      </c>
      <c r="F48" s="100"/>
      <c r="G48" s="100"/>
      <c r="H48" s="100">
        <v>95.789201519841995</v>
      </c>
      <c r="I48" s="136">
        <v>85.029518737096538</v>
      </c>
      <c r="J48" s="126">
        <v>1.0553315191125541</v>
      </c>
    </row>
    <row r="49" spans="1:10" x14ac:dyDescent="0.25">
      <c r="A49" s="57">
        <v>11</v>
      </c>
      <c r="B49" s="68" t="s">
        <v>47</v>
      </c>
      <c r="C49" s="5"/>
      <c r="D49" s="5"/>
      <c r="E49" s="5">
        <v>72.562615290018442</v>
      </c>
      <c r="F49" s="100"/>
      <c r="G49" s="100"/>
      <c r="H49" s="100"/>
      <c r="I49" s="5"/>
      <c r="J49" s="113">
        <v>0.19652516612280371</v>
      </c>
    </row>
    <row r="50" spans="1:10" x14ac:dyDescent="0.25">
      <c r="A50" s="57">
        <v>12</v>
      </c>
      <c r="B50" s="68" t="s">
        <v>22</v>
      </c>
      <c r="C50" s="5">
        <v>22.942857719264069</v>
      </c>
      <c r="D50" s="5">
        <v>96.801277521372242</v>
      </c>
      <c r="E50" s="5">
        <v>77.917457478261682</v>
      </c>
      <c r="F50" s="100"/>
      <c r="G50" s="100"/>
      <c r="H50" s="100">
        <v>89.684788799164679</v>
      </c>
      <c r="I50" s="5">
        <v>62.71061428489277</v>
      </c>
      <c r="J50" s="113">
        <v>0.68856630221232662</v>
      </c>
    </row>
    <row r="51" spans="1:10" x14ac:dyDescent="0.25">
      <c r="A51" s="57">
        <v>13</v>
      </c>
      <c r="B51" s="68" t="s">
        <v>0</v>
      </c>
      <c r="C51" s="5"/>
      <c r="D51" s="5"/>
      <c r="E51" s="5">
        <v>90.288075487144511</v>
      </c>
      <c r="F51" s="100"/>
      <c r="G51" s="100"/>
      <c r="H51" s="100"/>
      <c r="I51" s="5"/>
      <c r="J51" s="113">
        <v>0.64128975623773765</v>
      </c>
    </row>
    <row r="52" spans="1:10" ht="15.75" customHeight="1" x14ac:dyDescent="0.25">
      <c r="A52" s="57">
        <v>14</v>
      </c>
      <c r="B52" s="68" t="s">
        <v>1</v>
      </c>
      <c r="C52" s="5"/>
      <c r="D52" s="5"/>
      <c r="E52" s="5">
        <v>81.971595844740335</v>
      </c>
      <c r="F52" s="100"/>
      <c r="G52" s="100"/>
      <c r="H52" s="100"/>
      <c r="I52" s="98"/>
      <c r="J52" s="113">
        <v>2.1278268744220399</v>
      </c>
    </row>
    <row r="53" spans="1:10" x14ac:dyDescent="0.25">
      <c r="A53" s="57">
        <v>15</v>
      </c>
      <c r="B53" s="68" t="s">
        <v>2</v>
      </c>
      <c r="C53" s="5"/>
      <c r="D53" s="5"/>
      <c r="E53" s="5">
        <v>81.696374520341422</v>
      </c>
      <c r="F53" s="100"/>
      <c r="G53" s="100"/>
      <c r="H53" s="100"/>
      <c r="I53" s="5"/>
      <c r="J53" s="113">
        <v>0.75990242810382047</v>
      </c>
    </row>
    <row r="54" spans="1:10" x14ac:dyDescent="0.25">
      <c r="A54" s="57">
        <v>16</v>
      </c>
      <c r="B54" s="68" t="s">
        <v>3</v>
      </c>
      <c r="C54" s="5"/>
      <c r="D54" s="5"/>
      <c r="E54" s="5">
        <v>92.579827254964556</v>
      </c>
      <c r="F54" s="100"/>
      <c r="G54" s="100"/>
      <c r="H54" s="100"/>
      <c r="I54" s="5"/>
      <c r="J54" s="113">
        <v>1.991034642432262</v>
      </c>
    </row>
    <row r="55" spans="1:10" x14ac:dyDescent="0.25">
      <c r="A55" s="57">
        <v>17</v>
      </c>
      <c r="B55" s="68" t="s">
        <v>4</v>
      </c>
      <c r="C55" s="5"/>
      <c r="D55" s="5"/>
      <c r="E55" s="5">
        <v>74.338763179319486</v>
      </c>
      <c r="F55" s="100"/>
      <c r="G55" s="100"/>
      <c r="H55" s="100"/>
      <c r="I55" s="5"/>
      <c r="J55" s="113">
        <v>0</v>
      </c>
    </row>
    <row r="56" spans="1:10" x14ac:dyDescent="0.25">
      <c r="A56" s="57">
        <v>18</v>
      </c>
      <c r="B56" s="68" t="s">
        <v>5</v>
      </c>
      <c r="C56" s="5"/>
      <c r="D56" s="5"/>
      <c r="E56" s="5">
        <v>81.705737662754302</v>
      </c>
      <c r="F56" s="100"/>
      <c r="G56" s="100"/>
      <c r="H56" s="100"/>
      <c r="I56" s="98"/>
      <c r="J56" s="113">
        <v>0.84857368968129321</v>
      </c>
    </row>
    <row r="57" spans="1:10" x14ac:dyDescent="0.25">
      <c r="A57" s="50">
        <v>20</v>
      </c>
      <c r="B57" s="68" t="s">
        <v>6</v>
      </c>
      <c r="C57" s="5">
        <v>26.028468668193689</v>
      </c>
      <c r="D57" s="5">
        <v>100</v>
      </c>
      <c r="E57" s="5">
        <v>86.430416162340052</v>
      </c>
      <c r="F57" s="100"/>
      <c r="G57" s="100"/>
      <c r="H57" s="100">
        <v>98.906471060054628</v>
      </c>
      <c r="I57" s="8">
        <v>86.372672320889109</v>
      </c>
      <c r="J57" s="113">
        <v>3.2942323451555606</v>
      </c>
    </row>
    <row r="58" spans="1:10" x14ac:dyDescent="0.25">
      <c r="A58" s="57">
        <v>21</v>
      </c>
      <c r="B58" s="68" t="s">
        <v>7</v>
      </c>
      <c r="C58" s="5">
        <v>26.226711558223588</v>
      </c>
      <c r="D58" s="5">
        <v>96.876596668589059</v>
      </c>
      <c r="E58" s="5">
        <v>65.990743297170198</v>
      </c>
      <c r="F58" s="100"/>
      <c r="G58" s="100"/>
      <c r="H58" s="100">
        <v>86.575373449144138</v>
      </c>
      <c r="I58" s="5">
        <v>85.789254722391718</v>
      </c>
      <c r="J58" s="113">
        <v>0.46488300672810717</v>
      </c>
    </row>
    <row r="59" spans="1:10" x14ac:dyDescent="0.25">
      <c r="A59" s="57">
        <v>22</v>
      </c>
      <c r="B59" s="68" t="s">
        <v>8</v>
      </c>
      <c r="C59" s="5"/>
      <c r="D59" s="5"/>
      <c r="E59" s="5">
        <v>67.939588437752874</v>
      </c>
      <c r="F59" s="100"/>
      <c r="G59" s="100"/>
      <c r="H59" s="100"/>
      <c r="I59" s="5"/>
      <c r="J59" s="113">
        <v>0</v>
      </c>
    </row>
    <row r="60" spans="1:10" x14ac:dyDescent="0.25">
      <c r="A60" s="57">
        <v>23</v>
      </c>
      <c r="B60" s="68" t="s">
        <v>9</v>
      </c>
      <c r="C60" s="5"/>
      <c r="D60" s="5"/>
      <c r="E60" s="5">
        <v>70.558889956183606</v>
      </c>
      <c r="F60" s="100"/>
      <c r="G60" s="100"/>
      <c r="H60" s="100"/>
      <c r="I60" s="5"/>
      <c r="J60" s="113">
        <v>0</v>
      </c>
    </row>
    <row r="61" spans="1:10" x14ac:dyDescent="0.25">
      <c r="A61" s="57">
        <v>24</v>
      </c>
      <c r="B61" s="68" t="s">
        <v>10</v>
      </c>
      <c r="C61" s="5"/>
      <c r="D61" s="5"/>
      <c r="E61" s="5">
        <v>75.564909321141585</v>
      </c>
      <c r="F61" s="100"/>
      <c r="G61" s="100"/>
      <c r="H61" s="100"/>
      <c r="I61" s="98"/>
      <c r="J61" s="113">
        <v>1.6634667134633236</v>
      </c>
    </row>
    <row r="62" spans="1:10" x14ac:dyDescent="0.25">
      <c r="A62" s="57">
        <v>25</v>
      </c>
      <c r="B62" s="68" t="s">
        <v>11</v>
      </c>
      <c r="C62" s="5"/>
      <c r="D62" s="5"/>
      <c r="E62" s="5">
        <v>80.217239502470989</v>
      </c>
      <c r="F62" s="100"/>
      <c r="G62" s="100"/>
      <c r="H62" s="100"/>
      <c r="I62" s="5"/>
      <c r="J62" s="113">
        <v>0.37329451052528678</v>
      </c>
    </row>
    <row r="63" spans="1:10" x14ac:dyDescent="0.25">
      <c r="A63" s="57">
        <v>26</v>
      </c>
      <c r="B63" s="68" t="s">
        <v>12</v>
      </c>
      <c r="C63" s="5"/>
      <c r="D63" s="5"/>
      <c r="E63" s="5">
        <v>96.649433273839719</v>
      </c>
      <c r="F63" s="100"/>
      <c r="G63" s="100"/>
      <c r="H63" s="100"/>
      <c r="I63" s="5"/>
      <c r="J63" s="113">
        <v>4.722225164974045</v>
      </c>
    </row>
    <row r="64" spans="1:10" ht="15.75" thickBot="1" x14ac:dyDescent="0.3">
      <c r="A64" s="119">
        <v>27</v>
      </c>
      <c r="B64" s="69" t="s">
        <v>13</v>
      </c>
      <c r="C64" s="99">
        <v>44.304901748280287</v>
      </c>
      <c r="D64" s="99">
        <v>100</v>
      </c>
      <c r="E64" s="99">
        <v>96.300385141323034</v>
      </c>
      <c r="F64" s="109"/>
      <c r="G64" s="109"/>
      <c r="H64" s="109">
        <v>98.85843809383428</v>
      </c>
      <c r="I64" s="99">
        <v>92.944056716464814</v>
      </c>
      <c r="J64" s="114">
        <v>5.9117310198537787</v>
      </c>
    </row>
    <row r="65" spans="1:10" s="25" customFormat="1" ht="15" customHeight="1" x14ac:dyDescent="0.25">
      <c r="A65" s="102"/>
      <c r="B65" s="105"/>
      <c r="C65" s="105"/>
      <c r="D65" s="105"/>
      <c r="E65" s="105"/>
      <c r="F65" s="105"/>
      <c r="G65" s="105"/>
      <c r="H65" s="105"/>
      <c r="I65" s="105"/>
      <c r="J65" s="105"/>
    </row>
    <row r="66" spans="1:10" x14ac:dyDescent="0.25">
      <c r="A66" s="104"/>
      <c r="B66" s="12"/>
      <c r="C66" s="12"/>
      <c r="D66" s="12"/>
      <c r="E66" s="12"/>
      <c r="F66" s="12"/>
      <c r="G66" s="12"/>
      <c r="H66" s="12"/>
      <c r="I66" s="12"/>
      <c r="J66" s="12"/>
    </row>
    <row r="67" spans="1:10" x14ac:dyDescent="0.25">
      <c r="A67" s="104"/>
      <c r="B67" s="32" t="s">
        <v>25</v>
      </c>
      <c r="C67" s="5">
        <f>AVERAGE(C40:C64)</f>
        <v>30.407247621376367</v>
      </c>
      <c r="D67" s="5">
        <f>AVERAGE(D40:D64)</f>
        <v>98.897935447525143</v>
      </c>
      <c r="E67" s="5">
        <f>AVERAGE(E40:E64)</f>
        <v>83.148464315354232</v>
      </c>
      <c r="F67" s="5"/>
      <c r="G67" s="5"/>
      <c r="H67" s="5">
        <f>AVERAGE(H40:H64)</f>
        <v>92.337525512312268</v>
      </c>
      <c r="I67" s="5">
        <f>AVERAGE(I40:I64)</f>
        <v>86.291151615132122</v>
      </c>
      <c r="J67" s="5">
        <f>AVERAGE(J40:J64)</f>
        <v>1.552040167220714</v>
      </c>
    </row>
    <row r="68" spans="1:10" x14ac:dyDescent="0.25">
      <c r="A68" s="104"/>
      <c r="B68" s="32" t="s">
        <v>29</v>
      </c>
      <c r="C68" s="5">
        <f>STDEV(C40:C64)</f>
        <v>9.8773950274245781</v>
      </c>
      <c r="D68" s="5">
        <f>STDEV(D40:D64)</f>
        <v>1.5411711587130363</v>
      </c>
      <c r="E68" s="5">
        <f>STDEV(E40:E64)</f>
        <v>9.2589038576014229</v>
      </c>
      <c r="F68" s="5"/>
      <c r="G68" s="5"/>
      <c r="H68" s="5">
        <f>STDEV(H40:H64)</f>
        <v>12.139405990683398</v>
      </c>
      <c r="I68" s="5">
        <f>STDEV(I40:I64)</f>
        <v>10.71463061210817</v>
      </c>
      <c r="J68" s="5">
        <f>STDEV(J40:J64)</f>
        <v>1.5961357960089304</v>
      </c>
    </row>
    <row r="69" spans="1:10" x14ac:dyDescent="0.25">
      <c r="A69" s="104"/>
      <c r="B69" s="32" t="s">
        <v>26</v>
      </c>
      <c r="C69" s="33">
        <f>COUNT(C40:C64)</f>
        <v>11</v>
      </c>
      <c r="D69" s="33">
        <f>COUNT(D40:D64)</f>
        <v>11</v>
      </c>
      <c r="E69" s="33">
        <f>COUNT(E40:E64)</f>
        <v>25</v>
      </c>
      <c r="F69" s="33"/>
      <c r="G69" s="33"/>
      <c r="H69" s="33">
        <f>COUNT(H40:H64)</f>
        <v>11</v>
      </c>
      <c r="I69" s="33">
        <f>COUNT(I40:I64)</f>
        <v>11</v>
      </c>
      <c r="J69" s="33">
        <f>COUNT(J40:J64)</f>
        <v>25</v>
      </c>
    </row>
    <row r="70" spans="1:10" x14ac:dyDescent="0.25">
      <c r="B70" s="32" t="s">
        <v>27</v>
      </c>
      <c r="C70" s="1">
        <f>MIN(C40:C64)</f>
        <v>14.678280321981058</v>
      </c>
      <c r="D70" s="1">
        <f>MIN(D40:D64)</f>
        <v>96.026656187028095</v>
      </c>
      <c r="E70" s="1">
        <f>MIN(E40:E64)</f>
        <v>65.990743297170198</v>
      </c>
      <c r="F70" s="1"/>
      <c r="G70" s="1"/>
      <c r="H70" s="1">
        <f>MIN(H40:H64)</f>
        <v>58.130056648616865</v>
      </c>
      <c r="I70" s="1">
        <f>MIN(I40:I64)</f>
        <v>62.71061428489277</v>
      </c>
      <c r="J70" s="1">
        <f>MIN(J40:J64)</f>
        <v>0</v>
      </c>
    </row>
    <row r="71" spans="1:10" x14ac:dyDescent="0.25">
      <c r="B71" s="32" t="s">
        <v>28</v>
      </c>
      <c r="C71" s="1">
        <f>MAX(C40:C64)</f>
        <v>48.384157863139251</v>
      </c>
      <c r="D71" s="1">
        <f>MAX(D40:D64)</f>
        <v>100</v>
      </c>
      <c r="E71" s="1">
        <f>MAX(E40:E64)</f>
        <v>97.166998370965615</v>
      </c>
      <c r="F71" s="1"/>
      <c r="G71" s="1"/>
      <c r="H71" s="1">
        <f>MAX(H40:H64)</f>
        <v>99.416850181712363</v>
      </c>
      <c r="I71" s="1">
        <f>MAX(I40:I64)</f>
        <v>100</v>
      </c>
      <c r="J71" s="1">
        <f>MAX(J40:J64)</f>
        <v>5.9117310198537787</v>
      </c>
    </row>
    <row r="72" spans="1:10" x14ac:dyDescent="0.25">
      <c r="C72" s="63"/>
      <c r="D72" s="63"/>
      <c r="E72" s="8"/>
      <c r="F72" s="8"/>
      <c r="G72" s="63"/>
      <c r="H72" s="63"/>
      <c r="I72" s="63"/>
      <c r="J72" s="63"/>
    </row>
    <row r="73" spans="1:10" x14ac:dyDescent="0.25">
      <c r="C73" s="63"/>
      <c r="D73" s="63"/>
      <c r="E73" s="8"/>
      <c r="F73" s="8"/>
      <c r="G73" s="63"/>
      <c r="H73" s="63"/>
      <c r="I73" s="63"/>
      <c r="J73" s="63"/>
    </row>
    <row r="74" spans="1:10" ht="14.1" customHeight="1" thickBot="1" x14ac:dyDescent="0.3">
      <c r="C74" s="52"/>
      <c r="D74" s="52"/>
      <c r="E74" s="59"/>
      <c r="F74" s="52"/>
      <c r="G74" s="52"/>
      <c r="H74" s="52"/>
      <c r="I74" s="59"/>
      <c r="J74" s="52"/>
    </row>
    <row r="75" spans="1:10" s="103" customFormat="1" ht="75" customHeight="1" thickBot="1" x14ac:dyDescent="0.25">
      <c r="A75" s="142" t="s">
        <v>73</v>
      </c>
      <c r="B75" s="143"/>
      <c r="C75" s="110" t="s">
        <v>74</v>
      </c>
      <c r="D75" s="110" t="s">
        <v>64</v>
      </c>
      <c r="E75" s="110" t="s">
        <v>65</v>
      </c>
      <c r="F75" s="110" t="s">
        <v>66</v>
      </c>
      <c r="G75" s="110" t="s">
        <v>67</v>
      </c>
      <c r="H75" s="110" t="s">
        <v>72</v>
      </c>
      <c r="I75" s="43" t="s">
        <v>69</v>
      </c>
      <c r="J75" s="101" t="s">
        <v>70</v>
      </c>
    </row>
    <row r="76" spans="1:10" s="103" customFormat="1" ht="15.75" thickBot="1" x14ac:dyDescent="0.25">
      <c r="A76" s="16" t="s">
        <v>42</v>
      </c>
      <c r="B76" s="17" t="s">
        <v>23</v>
      </c>
      <c r="C76" s="17" t="s">
        <v>76</v>
      </c>
      <c r="D76" s="17" t="s">
        <v>76</v>
      </c>
      <c r="E76" s="17" t="s">
        <v>76</v>
      </c>
      <c r="F76" s="18" t="s">
        <v>76</v>
      </c>
      <c r="G76" s="17" t="s">
        <v>76</v>
      </c>
      <c r="H76" s="17" t="s">
        <v>76</v>
      </c>
      <c r="I76" s="17" t="s">
        <v>76</v>
      </c>
      <c r="J76" s="18" t="s">
        <v>76</v>
      </c>
    </row>
    <row r="77" spans="1:10" x14ac:dyDescent="0.25">
      <c r="A77" s="57">
        <v>1</v>
      </c>
      <c r="B77" s="67" t="s">
        <v>24</v>
      </c>
      <c r="C77" s="98">
        <v>21.648223240471687</v>
      </c>
      <c r="D77" s="98">
        <v>99.884039629573721</v>
      </c>
      <c r="E77" s="98">
        <v>91.631635443303921</v>
      </c>
      <c r="F77" s="100"/>
      <c r="G77" s="100"/>
      <c r="H77" s="100">
        <v>97.576045455151728</v>
      </c>
      <c r="I77" s="98">
        <v>84.951105246778653</v>
      </c>
      <c r="J77" s="111">
        <v>5.5324526815672792</v>
      </c>
    </row>
    <row r="78" spans="1:10" x14ac:dyDescent="0.25">
      <c r="A78" s="57">
        <v>2</v>
      </c>
      <c r="B78" s="68" t="s">
        <v>15</v>
      </c>
      <c r="C78" s="5"/>
      <c r="D78" s="5"/>
      <c r="E78" s="5">
        <v>77.075275674097014</v>
      </c>
      <c r="F78" s="100"/>
      <c r="G78" s="100"/>
      <c r="H78" s="100"/>
      <c r="I78" s="5"/>
      <c r="J78" s="111">
        <v>0.40890251308538689</v>
      </c>
    </row>
    <row r="79" spans="1:10" x14ac:dyDescent="0.25">
      <c r="A79" s="57">
        <v>3</v>
      </c>
      <c r="B79" s="68" t="s">
        <v>16</v>
      </c>
      <c r="C79" s="5">
        <v>20.02621272146073</v>
      </c>
      <c r="D79" s="5">
        <v>100</v>
      </c>
      <c r="E79" s="5">
        <v>85.860404782870248</v>
      </c>
      <c r="F79" s="100"/>
      <c r="G79" s="100"/>
      <c r="H79" s="100">
        <v>95.76097373250181</v>
      </c>
      <c r="I79" s="123">
        <v>64.020931587172683</v>
      </c>
      <c r="J79" s="124">
        <v>5.5871684208038648</v>
      </c>
    </row>
    <row r="80" spans="1:10" x14ac:dyDescent="0.25">
      <c r="A80" s="57">
        <v>4</v>
      </c>
      <c r="B80" s="68" t="s">
        <v>17</v>
      </c>
      <c r="C80" s="5">
        <v>39.670865584306831</v>
      </c>
      <c r="D80" s="5">
        <v>100</v>
      </c>
      <c r="E80" s="5">
        <v>97.109375665558588</v>
      </c>
      <c r="F80" s="100"/>
      <c r="G80" s="100"/>
      <c r="H80" s="100">
        <v>97.918345669245184</v>
      </c>
      <c r="I80" s="123">
        <v>84.698610571679041</v>
      </c>
      <c r="J80" s="124">
        <v>4.0707036520483495</v>
      </c>
    </row>
    <row r="81" spans="1:10" x14ac:dyDescent="0.25">
      <c r="A81" s="57">
        <v>5</v>
      </c>
      <c r="B81" s="68" t="s">
        <v>14</v>
      </c>
      <c r="C81" s="5">
        <v>36.572508110483241</v>
      </c>
      <c r="D81" s="5">
        <v>99.496905952857375</v>
      </c>
      <c r="E81" s="5">
        <v>93.424416376548976</v>
      </c>
      <c r="F81" s="100"/>
      <c r="G81" s="100"/>
      <c r="H81" s="100">
        <v>93.497288203179778</v>
      </c>
      <c r="I81" s="136">
        <v>83.670023559592096</v>
      </c>
      <c r="J81" s="124">
        <v>3.2372229671097044</v>
      </c>
    </row>
    <row r="82" spans="1:10" x14ac:dyDescent="0.25">
      <c r="A82" s="57">
        <v>6</v>
      </c>
      <c r="B82" s="68" t="s">
        <v>18</v>
      </c>
      <c r="C82" s="5"/>
      <c r="D82" s="5"/>
      <c r="E82" s="5">
        <v>82.298268650678907</v>
      </c>
      <c r="F82" s="100"/>
      <c r="G82" s="100"/>
      <c r="H82" s="100"/>
      <c r="I82" s="125"/>
      <c r="J82" s="124">
        <v>3.5818383387773904</v>
      </c>
    </row>
    <row r="83" spans="1:10" x14ac:dyDescent="0.25">
      <c r="A83" s="57">
        <v>8</v>
      </c>
      <c r="B83" s="68" t="s">
        <v>19</v>
      </c>
      <c r="C83" s="5">
        <v>13.494432884296788</v>
      </c>
      <c r="D83" s="5">
        <v>93.216965825510982</v>
      </c>
      <c r="E83" s="5">
        <v>83.873557164846105</v>
      </c>
      <c r="F83" s="100"/>
      <c r="G83" s="100"/>
      <c r="H83" s="100">
        <v>44.086752032184961</v>
      </c>
      <c r="I83" s="123">
        <v>100</v>
      </c>
      <c r="J83" s="124">
        <v>0.63194208006449848</v>
      </c>
    </row>
    <row r="84" spans="1:10" x14ac:dyDescent="0.25">
      <c r="A84" s="57">
        <v>9</v>
      </c>
      <c r="B84" s="68" t="s">
        <v>20</v>
      </c>
      <c r="C84" s="5">
        <v>17.49516658300907</v>
      </c>
      <c r="D84" s="5">
        <v>99.490358634130061</v>
      </c>
      <c r="E84" s="5">
        <v>68.925811271763024</v>
      </c>
      <c r="F84" s="100"/>
      <c r="G84" s="100"/>
      <c r="H84" s="100">
        <v>90.079934827543326</v>
      </c>
      <c r="I84" s="5">
        <v>82.989304305455022</v>
      </c>
      <c r="J84" s="111">
        <v>2.3800343739385705</v>
      </c>
    </row>
    <row r="85" spans="1:10" x14ac:dyDescent="0.25">
      <c r="A85" s="57">
        <v>10</v>
      </c>
      <c r="B85" s="68" t="s">
        <v>21</v>
      </c>
      <c r="C85" s="5">
        <v>20.357501342770682</v>
      </c>
      <c r="D85" s="5">
        <v>99.181139675074462</v>
      </c>
      <c r="E85" s="5">
        <v>91.092448653328802</v>
      </c>
      <c r="F85" s="100"/>
      <c r="G85" s="100"/>
      <c r="H85" s="100">
        <v>91.221822411743801</v>
      </c>
      <c r="I85" s="98">
        <v>87.778727488881941</v>
      </c>
      <c r="J85" s="111">
        <v>3.0054405547559786</v>
      </c>
    </row>
    <row r="86" spans="1:10" x14ac:dyDescent="0.25">
      <c r="A86" s="57">
        <v>11</v>
      </c>
      <c r="B86" s="68" t="s">
        <v>47</v>
      </c>
      <c r="C86" s="5"/>
      <c r="D86" s="5"/>
      <c r="E86" s="5">
        <v>64.30561946187413</v>
      </c>
      <c r="F86" s="100"/>
      <c r="G86" s="100"/>
      <c r="H86" s="100"/>
      <c r="I86" s="5"/>
      <c r="J86" s="111">
        <v>0.33906013324889783</v>
      </c>
    </row>
    <row r="87" spans="1:10" x14ac:dyDescent="0.25">
      <c r="A87" s="57">
        <v>12</v>
      </c>
      <c r="B87" s="68" t="s">
        <v>22</v>
      </c>
      <c r="C87" s="5">
        <v>17.196201652041182</v>
      </c>
      <c r="D87" s="5">
        <v>94.825146402286862</v>
      </c>
      <c r="E87" s="5">
        <v>76.166237500107187</v>
      </c>
      <c r="F87" s="100"/>
      <c r="G87" s="100"/>
      <c r="H87" s="100">
        <v>83.037403389878577</v>
      </c>
      <c r="I87" s="5">
        <v>81.3985041977582</v>
      </c>
      <c r="J87" s="111">
        <v>0.92611605847312084</v>
      </c>
    </row>
    <row r="88" spans="1:10" x14ac:dyDescent="0.25">
      <c r="A88" s="57">
        <v>13</v>
      </c>
      <c r="B88" s="68" t="s">
        <v>0</v>
      </c>
      <c r="C88" s="5"/>
      <c r="D88" s="5"/>
      <c r="E88" s="5">
        <v>86.34129783175986</v>
      </c>
      <c r="F88" s="100"/>
      <c r="G88" s="100"/>
      <c r="H88" s="100"/>
      <c r="I88" s="5"/>
      <c r="J88" s="111">
        <v>0.82029916769549505</v>
      </c>
    </row>
    <row r="89" spans="1:10" x14ac:dyDescent="0.25">
      <c r="A89" s="57">
        <v>14</v>
      </c>
      <c r="B89" s="68" t="s">
        <v>1</v>
      </c>
      <c r="C89" s="5"/>
      <c r="D89" s="5"/>
      <c r="E89" s="5">
        <v>84.773275841574005</v>
      </c>
      <c r="F89" s="100"/>
      <c r="G89" s="100"/>
      <c r="H89" s="100"/>
      <c r="I89" s="98"/>
      <c r="J89" s="111">
        <v>3.2966993216267433</v>
      </c>
    </row>
    <row r="90" spans="1:10" x14ac:dyDescent="0.25">
      <c r="A90" s="57">
        <v>15</v>
      </c>
      <c r="B90" s="68" t="s">
        <v>2</v>
      </c>
      <c r="C90" s="5"/>
      <c r="D90" s="5"/>
      <c r="E90" s="5">
        <v>77.114269171478426</v>
      </c>
      <c r="F90" s="100"/>
      <c r="G90" s="100"/>
      <c r="H90" s="100"/>
      <c r="I90" s="5"/>
      <c r="J90" s="111">
        <v>1.1686964123902985</v>
      </c>
    </row>
    <row r="91" spans="1:10" x14ac:dyDescent="0.25">
      <c r="A91" s="57">
        <v>16</v>
      </c>
      <c r="B91" s="68" t="s">
        <v>3</v>
      </c>
      <c r="C91" s="5"/>
      <c r="D91" s="5"/>
      <c r="E91" s="5">
        <v>90.81558851136198</v>
      </c>
      <c r="F91" s="100"/>
      <c r="G91" s="100"/>
      <c r="H91" s="100"/>
      <c r="I91" s="5"/>
      <c r="J91" s="111">
        <v>2.832138615742358</v>
      </c>
    </row>
    <row r="92" spans="1:10" x14ac:dyDescent="0.25">
      <c r="A92" s="57">
        <v>17</v>
      </c>
      <c r="B92" s="68" t="s">
        <v>4</v>
      </c>
      <c r="C92" s="5"/>
      <c r="D92" s="5"/>
      <c r="E92" s="5">
        <v>77.605348414790598</v>
      </c>
      <c r="F92" s="100"/>
      <c r="G92" s="100"/>
      <c r="H92" s="100"/>
      <c r="I92" s="5"/>
      <c r="J92" s="111">
        <v>0.23263853552511318</v>
      </c>
    </row>
    <row r="93" spans="1:10" x14ac:dyDescent="0.25">
      <c r="A93" s="57">
        <v>18</v>
      </c>
      <c r="B93" s="68" t="s">
        <v>5</v>
      </c>
      <c r="C93" s="5"/>
      <c r="D93" s="5"/>
      <c r="E93" s="5">
        <v>75.676116915479923</v>
      </c>
      <c r="F93" s="100"/>
      <c r="G93" s="100"/>
      <c r="H93" s="100"/>
      <c r="I93" s="98"/>
      <c r="J93" s="111">
        <v>1.8167212219726063</v>
      </c>
    </row>
    <row r="94" spans="1:10" x14ac:dyDescent="0.25">
      <c r="A94" s="50">
        <v>20</v>
      </c>
      <c r="B94" s="68" t="s">
        <v>6</v>
      </c>
      <c r="C94" s="5">
        <v>24.754335513412581</v>
      </c>
      <c r="D94" s="5">
        <v>100</v>
      </c>
      <c r="E94" s="5">
        <v>88.74266931249683</v>
      </c>
      <c r="F94" s="100"/>
      <c r="G94" s="100"/>
      <c r="H94" s="100">
        <v>97.909050329671572</v>
      </c>
      <c r="I94" s="8">
        <v>100</v>
      </c>
      <c r="J94" s="111">
        <v>2.2889073870876526</v>
      </c>
    </row>
    <row r="95" spans="1:10" x14ac:dyDescent="0.25">
      <c r="A95" s="57">
        <v>21</v>
      </c>
      <c r="B95" s="68" t="s">
        <v>7</v>
      </c>
      <c r="C95" s="5">
        <v>17.25715350833029</v>
      </c>
      <c r="D95" s="5">
        <v>93.181622978313328</v>
      </c>
      <c r="E95" s="5">
        <v>62.240154594148223</v>
      </c>
      <c r="F95" s="100"/>
      <c r="G95" s="100"/>
      <c r="H95" s="100">
        <v>81.276538113311162</v>
      </c>
      <c r="I95" s="5">
        <v>81.899078753770254</v>
      </c>
      <c r="J95" s="111">
        <v>1.2846994072377211</v>
      </c>
    </row>
    <row r="96" spans="1:10" x14ac:dyDescent="0.25">
      <c r="A96" s="57">
        <v>22</v>
      </c>
      <c r="B96" s="68" t="s">
        <v>8</v>
      </c>
      <c r="C96" s="5"/>
      <c r="D96" s="5"/>
      <c r="E96" s="5">
        <v>58.480328015597635</v>
      </c>
      <c r="F96" s="100"/>
      <c r="G96" s="100"/>
      <c r="H96" s="100"/>
      <c r="I96" s="5"/>
      <c r="J96" s="111">
        <v>0.27478029403253645</v>
      </c>
    </row>
    <row r="97" spans="1:10" x14ac:dyDescent="0.25">
      <c r="A97" s="57">
        <v>23</v>
      </c>
      <c r="B97" s="68" t="s">
        <v>9</v>
      </c>
      <c r="C97" s="5"/>
      <c r="D97" s="5"/>
      <c r="E97" s="5">
        <v>59.702404257431141</v>
      </c>
      <c r="F97" s="100"/>
      <c r="G97" s="100"/>
      <c r="H97" s="100"/>
      <c r="I97" s="5"/>
      <c r="J97" s="111">
        <v>9.9120251213654309E-2</v>
      </c>
    </row>
    <row r="98" spans="1:10" x14ac:dyDescent="0.25">
      <c r="A98" s="57">
        <v>24</v>
      </c>
      <c r="B98" s="68" t="s">
        <v>10</v>
      </c>
      <c r="C98" s="5"/>
      <c r="D98" s="5"/>
      <c r="E98" s="5">
        <v>73.60126669472973</v>
      </c>
      <c r="F98" s="100"/>
      <c r="G98" s="100"/>
      <c r="H98" s="100"/>
      <c r="I98" s="98"/>
      <c r="J98" s="111">
        <v>2.0673317298127869</v>
      </c>
    </row>
    <row r="99" spans="1:10" x14ac:dyDescent="0.25">
      <c r="A99" s="57">
        <v>25</v>
      </c>
      <c r="B99" s="68" t="s">
        <v>11</v>
      </c>
      <c r="C99" s="5"/>
      <c r="D99" s="5"/>
      <c r="E99" s="5">
        <v>69.405297315318222</v>
      </c>
      <c r="F99" s="100"/>
      <c r="G99" s="100"/>
      <c r="H99" s="100"/>
      <c r="I99" s="5"/>
      <c r="J99" s="111">
        <v>0.87489595054643199</v>
      </c>
    </row>
    <row r="100" spans="1:10" x14ac:dyDescent="0.25">
      <c r="A100" s="57">
        <v>26</v>
      </c>
      <c r="B100" s="68" t="s">
        <v>12</v>
      </c>
      <c r="C100" s="5"/>
      <c r="D100" s="5"/>
      <c r="E100" s="5">
        <v>98.14845194124419</v>
      </c>
      <c r="F100" s="100"/>
      <c r="G100" s="100"/>
      <c r="H100" s="100"/>
      <c r="I100" s="5"/>
      <c r="J100" s="111">
        <v>7.601253118900078</v>
      </c>
    </row>
    <row r="101" spans="1:10" ht="15.75" thickBot="1" x14ac:dyDescent="0.3">
      <c r="A101" s="119">
        <v>27</v>
      </c>
      <c r="B101" s="69" t="s">
        <v>13</v>
      </c>
      <c r="C101" s="99">
        <v>30.983346909284435</v>
      </c>
      <c r="D101" s="99">
        <v>99.534185655737687</v>
      </c>
      <c r="E101" s="99">
        <v>97.599713486385596</v>
      </c>
      <c r="F101" s="109"/>
      <c r="G101" s="109"/>
      <c r="H101" s="109">
        <v>97.819577215259983</v>
      </c>
      <c r="I101" s="99">
        <v>95.962731490691141</v>
      </c>
      <c r="J101" s="112">
        <v>5.4216784675258127</v>
      </c>
    </row>
    <row r="102" spans="1:10" s="25" customFormat="1" ht="15" customHeight="1" x14ac:dyDescent="0.25">
      <c r="A102" s="102"/>
      <c r="B102" s="105"/>
      <c r="C102" s="105"/>
      <c r="D102" s="105"/>
      <c r="E102" s="105"/>
      <c r="F102" s="105"/>
      <c r="G102" s="105"/>
      <c r="H102" s="105"/>
      <c r="I102" s="105"/>
      <c r="J102" s="105"/>
    </row>
    <row r="103" spans="1:10" x14ac:dyDescent="0.25">
      <c r="A103" s="104"/>
      <c r="B103" s="12"/>
      <c r="C103" s="12"/>
      <c r="D103" s="12"/>
      <c r="E103" s="12"/>
      <c r="F103" s="12"/>
      <c r="G103" s="12"/>
      <c r="H103" s="12"/>
      <c r="I103" s="12"/>
      <c r="J103" s="12"/>
    </row>
    <row r="104" spans="1:10" x14ac:dyDescent="0.25">
      <c r="A104" s="104"/>
      <c r="B104" s="32" t="s">
        <v>25</v>
      </c>
      <c r="C104" s="5">
        <f>AVERAGE(C77:C101)</f>
        <v>23.586904368169773</v>
      </c>
      <c r="D104" s="5">
        <f>AVERAGE(D77:D101)</f>
        <v>98.073669523044046</v>
      </c>
      <c r="E104" s="5">
        <f>AVERAGE(E77:E101)</f>
        <v>80.480369317950931</v>
      </c>
      <c r="F104" s="5"/>
      <c r="G104" s="5"/>
      <c r="H104" s="5">
        <f>AVERAGE(H77:H101)</f>
        <v>88.198521034515636</v>
      </c>
      <c r="I104" s="5">
        <f>AVERAGE(I77:I101)</f>
        <v>86.12445610925262</v>
      </c>
      <c r="J104" s="5">
        <f>AVERAGE(J77:J101)</f>
        <v>2.3912296662072934</v>
      </c>
    </row>
    <row r="105" spans="1:10" x14ac:dyDescent="0.25">
      <c r="A105" s="104"/>
      <c r="B105" s="32" t="s">
        <v>29</v>
      </c>
      <c r="C105" s="5">
        <f>STDEV(C77:C101)</f>
        <v>8.5447650708798868</v>
      </c>
      <c r="D105" s="5">
        <f>STDEV(D77:D101)</f>
        <v>2.8262074834239534</v>
      </c>
      <c r="E105" s="5">
        <f>STDEV(E77:E101)</f>
        <v>11.979708053209125</v>
      </c>
      <c r="F105" s="5"/>
      <c r="G105" s="5"/>
      <c r="H105" s="5">
        <f>STDEV(H77:H101)</f>
        <v>15.772187220636088</v>
      </c>
      <c r="I105" s="5">
        <f>STDEV(I77:I101)</f>
        <v>10.161727944045548</v>
      </c>
      <c r="J105" s="5">
        <f>STDEV(J77:J101)</f>
        <v>2.0254798957222184</v>
      </c>
    </row>
    <row r="106" spans="1:10" x14ac:dyDescent="0.25">
      <c r="A106" s="104"/>
      <c r="B106" s="32" t="s">
        <v>26</v>
      </c>
      <c r="C106" s="33">
        <f>COUNT(C77:C101)</f>
        <v>11</v>
      </c>
      <c r="D106" s="33">
        <f>COUNT(D77:D101)</f>
        <v>11</v>
      </c>
      <c r="E106" s="33">
        <f>COUNT(E77:E101)</f>
        <v>25</v>
      </c>
      <c r="F106" s="33"/>
      <c r="G106" s="33"/>
      <c r="H106" s="33">
        <f>COUNT(H77:H101)</f>
        <v>11</v>
      </c>
      <c r="I106" s="33">
        <f>COUNT(I77:I101)</f>
        <v>11</v>
      </c>
      <c r="J106" s="33">
        <f>COUNT(J77:J101)</f>
        <v>25</v>
      </c>
    </row>
    <row r="107" spans="1:10" x14ac:dyDescent="0.25">
      <c r="B107" s="32" t="s">
        <v>27</v>
      </c>
      <c r="C107" s="1">
        <f>MIN(C77:C101)</f>
        <v>13.494432884296788</v>
      </c>
      <c r="D107" s="1">
        <f>MIN(D77:D101)</f>
        <v>93.181622978313328</v>
      </c>
      <c r="E107" s="1">
        <f>MIN(E77:E101)</f>
        <v>58.480328015597635</v>
      </c>
      <c r="F107" s="1"/>
      <c r="G107" s="1"/>
      <c r="H107" s="1">
        <f>MIN(H77:H101)</f>
        <v>44.086752032184961</v>
      </c>
      <c r="I107" s="1">
        <f>MIN(I77:I101)</f>
        <v>64.020931587172683</v>
      </c>
      <c r="J107" s="1">
        <f>MIN(J77:J101)</f>
        <v>9.9120251213654309E-2</v>
      </c>
    </row>
    <row r="108" spans="1:10" x14ac:dyDescent="0.25">
      <c r="B108" s="32" t="s">
        <v>28</v>
      </c>
      <c r="C108" s="1">
        <f>MAX(C77:C101)</f>
        <v>39.670865584306831</v>
      </c>
      <c r="D108" s="1">
        <f>MAX(D77:D101)</f>
        <v>100</v>
      </c>
      <c r="E108" s="1">
        <f>MAX(E77:E101)</f>
        <v>98.14845194124419</v>
      </c>
      <c r="F108" s="1"/>
      <c r="G108" s="1"/>
      <c r="H108" s="1">
        <f>MAX(H77:H101)</f>
        <v>97.918345669245184</v>
      </c>
      <c r="I108" s="1">
        <f>MAX(I77:I101)</f>
        <v>100</v>
      </c>
      <c r="J108" s="1">
        <f>MAX(J77:J101)</f>
        <v>7.601253118900078</v>
      </c>
    </row>
    <row r="109" spans="1:10" x14ac:dyDescent="0.25">
      <c r="B109" s="12"/>
      <c r="C109" s="22"/>
      <c r="D109" s="22"/>
      <c r="E109" s="22"/>
      <c r="F109" s="22"/>
      <c r="G109" s="22"/>
      <c r="H109" s="22"/>
      <c r="I109" s="22"/>
      <c r="J109" s="22"/>
    </row>
    <row r="110" spans="1:10" x14ac:dyDescent="0.25">
      <c r="B110" s="12"/>
      <c r="C110" s="22"/>
      <c r="D110" s="22"/>
      <c r="E110" s="22"/>
      <c r="F110" s="22"/>
      <c r="G110" s="22"/>
      <c r="H110" s="22"/>
      <c r="I110" s="22"/>
      <c r="J110" s="22"/>
    </row>
    <row r="111" spans="1:10" x14ac:dyDescent="0.25">
      <c r="B111" s="12"/>
      <c r="C111" s="22"/>
      <c r="D111" s="22"/>
      <c r="E111" s="22"/>
      <c r="F111" s="22"/>
      <c r="G111" s="22"/>
      <c r="H111" s="22"/>
      <c r="I111" s="22"/>
      <c r="J111" s="22"/>
    </row>
    <row r="112" spans="1:10" x14ac:dyDescent="0.25">
      <c r="B112" s="12"/>
      <c r="C112" s="22"/>
      <c r="D112" s="22"/>
      <c r="E112" s="22"/>
      <c r="F112" s="22"/>
      <c r="G112" s="22"/>
      <c r="H112" s="22"/>
      <c r="I112" s="22"/>
      <c r="J112" s="22"/>
    </row>
    <row r="113" spans="2:10" x14ac:dyDescent="0.25">
      <c r="B113" s="62"/>
      <c r="C113" s="63"/>
      <c r="D113" s="63"/>
      <c r="E113" s="63"/>
      <c r="F113" s="63"/>
      <c r="G113" s="63"/>
      <c r="H113" s="63"/>
      <c r="I113" s="63"/>
      <c r="J113" s="63"/>
    </row>
    <row r="114" spans="2:10" x14ac:dyDescent="0.25">
      <c r="B114" s="41"/>
      <c r="C114" s="12"/>
      <c r="D114" s="64"/>
      <c r="E114" s="64"/>
    </row>
    <row r="115" spans="2:10" x14ac:dyDescent="0.25">
      <c r="B115" s="65"/>
    </row>
    <row r="116" spans="2:10" x14ac:dyDescent="0.25">
      <c r="B116" s="106"/>
    </row>
    <row r="117" spans="2:10" x14ac:dyDescent="0.25">
      <c r="B117" s="106"/>
    </row>
    <row r="118" spans="2:10" x14ac:dyDescent="0.25">
      <c r="B118" s="106"/>
      <c r="C118" s="107"/>
      <c r="D118" s="25"/>
      <c r="E118" s="25"/>
      <c r="J118" s="25"/>
    </row>
    <row r="119" spans="2:10" x14ac:dyDescent="0.25">
      <c r="B119" s="106"/>
      <c r="C119" s="107"/>
    </row>
    <row r="120" spans="2:10" x14ac:dyDescent="0.25">
      <c r="B120" s="41"/>
      <c r="C120" s="12"/>
    </row>
  </sheetData>
  <sortState ref="A77:J101">
    <sortCondition ref="A77:A101"/>
  </sortState>
  <mergeCells count="3">
    <mergeCell ref="A75:B75"/>
    <mergeCell ref="A1:B1"/>
    <mergeCell ref="A38:B38"/>
  </mergeCells>
  <pageMargins left="0.75" right="0.75" top="1" bottom="1" header="0.5" footer="0.5"/>
  <pageSetup paperSize="10" orientation="portrait" horizontalDpi="4294967292" vertic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S118"/>
  <sheetViews>
    <sheetView zoomScale="70" zoomScaleNormal="70" workbookViewId="0">
      <selection sqref="A1:B1"/>
    </sheetView>
  </sheetViews>
  <sheetFormatPr baseColWidth="10" defaultColWidth="8.625" defaultRowHeight="15" x14ac:dyDescent="0.25"/>
  <cols>
    <col min="1" max="1" width="4.625" style="25" customWidth="1"/>
    <col min="2" max="2" width="20.125" style="25" customWidth="1"/>
    <col min="3" max="3" width="19.5" style="25" customWidth="1"/>
    <col min="4" max="4" width="21.625" style="25" customWidth="1"/>
    <col min="5" max="6" width="17.5" style="25" customWidth="1"/>
    <col min="7" max="8" width="17.125" style="25" bestFit="1" customWidth="1"/>
    <col min="9" max="16384" width="8.625" style="25"/>
  </cols>
  <sheetData>
    <row r="1" spans="1:8" ht="80.099999999999994" customHeight="1" thickBot="1" x14ac:dyDescent="0.3">
      <c r="A1" s="144" t="s">
        <v>35</v>
      </c>
      <c r="B1" s="145"/>
      <c r="C1" s="42" t="s">
        <v>30</v>
      </c>
      <c r="D1" s="43" t="s">
        <v>31</v>
      </c>
      <c r="E1" s="43" t="s">
        <v>32</v>
      </c>
      <c r="F1" s="43" t="s">
        <v>33</v>
      </c>
      <c r="G1" s="43" t="s">
        <v>75</v>
      </c>
      <c r="H1" s="115" t="s">
        <v>34</v>
      </c>
    </row>
    <row r="2" spans="1:8" s="47" customFormat="1" ht="24" customHeight="1" thickBot="1" x14ac:dyDescent="0.25">
      <c r="A2" s="45" t="s">
        <v>42</v>
      </c>
      <c r="B2" s="46" t="s">
        <v>23</v>
      </c>
      <c r="C2" s="17" t="s">
        <v>76</v>
      </c>
      <c r="D2" s="17" t="s">
        <v>76</v>
      </c>
      <c r="E2" s="17" t="s">
        <v>76</v>
      </c>
      <c r="F2" s="18" t="s">
        <v>76</v>
      </c>
      <c r="G2" s="17" t="s">
        <v>76</v>
      </c>
      <c r="H2" s="18" t="s">
        <v>76</v>
      </c>
    </row>
    <row r="3" spans="1:8" x14ac:dyDescent="0.25">
      <c r="A3" s="57">
        <v>1</v>
      </c>
      <c r="B3" s="67" t="s">
        <v>24</v>
      </c>
      <c r="C3" s="83"/>
      <c r="D3" s="95">
        <v>47.907339788007761</v>
      </c>
      <c r="E3" s="6">
        <v>72.923919261729239</v>
      </c>
      <c r="F3" s="133">
        <v>75.617619236779433</v>
      </c>
      <c r="G3" s="6">
        <v>74.06338638478465</v>
      </c>
      <c r="H3" s="11">
        <v>72.376422544176236</v>
      </c>
    </row>
    <row r="4" spans="1:8" x14ac:dyDescent="0.25">
      <c r="A4" s="57">
        <v>2</v>
      </c>
      <c r="B4" s="68" t="s">
        <v>15</v>
      </c>
      <c r="C4" s="84"/>
      <c r="D4" s="96">
        <v>52.35715274785283</v>
      </c>
      <c r="E4" s="7"/>
      <c r="F4" s="134"/>
      <c r="G4" s="7"/>
      <c r="H4" s="9">
        <v>75.178035174916943</v>
      </c>
    </row>
    <row r="5" spans="1:8" x14ac:dyDescent="0.25">
      <c r="A5" s="57">
        <v>3</v>
      </c>
      <c r="B5" s="68" t="s">
        <v>16</v>
      </c>
      <c r="C5" s="84"/>
      <c r="D5" s="96">
        <v>43.543960196941882</v>
      </c>
      <c r="E5" s="7">
        <v>79.06957115936784</v>
      </c>
      <c r="F5" s="134">
        <v>53.379385625234768</v>
      </c>
      <c r="G5" s="7">
        <v>81.749791867813698</v>
      </c>
      <c r="H5" s="9">
        <v>86.793827291040742</v>
      </c>
    </row>
    <row r="6" spans="1:8" x14ac:dyDescent="0.25">
      <c r="A6" s="57">
        <v>4</v>
      </c>
      <c r="B6" s="68" t="s">
        <v>17</v>
      </c>
      <c r="C6" s="84"/>
      <c r="D6" s="96">
        <v>56.104727946501377</v>
      </c>
      <c r="E6" s="7">
        <v>82.023365995741216</v>
      </c>
      <c r="F6" s="134">
        <v>89.524159267475781</v>
      </c>
      <c r="G6" s="127">
        <v>64.15535107465297</v>
      </c>
      <c r="H6" s="9">
        <v>84.095261337838281</v>
      </c>
    </row>
    <row r="7" spans="1:8" x14ac:dyDescent="0.25">
      <c r="A7" s="57">
        <v>5</v>
      </c>
      <c r="B7" s="68" t="s">
        <v>14</v>
      </c>
      <c r="C7" s="84"/>
      <c r="D7" s="96">
        <v>40.745549755859315</v>
      </c>
      <c r="E7" s="7">
        <v>77.349585434823055</v>
      </c>
      <c r="F7" s="134">
        <v>66.728282449554015</v>
      </c>
      <c r="G7" s="127">
        <v>68.049922992514155</v>
      </c>
      <c r="H7" s="9">
        <v>90.977772157992902</v>
      </c>
    </row>
    <row r="8" spans="1:8" x14ac:dyDescent="0.25">
      <c r="A8" s="57">
        <v>6</v>
      </c>
      <c r="B8" s="68" t="s">
        <v>18</v>
      </c>
      <c r="C8" s="84"/>
      <c r="D8" s="96">
        <v>37.423590344383214</v>
      </c>
      <c r="E8" s="7"/>
      <c r="F8" s="134"/>
      <c r="G8" s="128"/>
      <c r="H8" s="9">
        <v>93.236146591598995</v>
      </c>
    </row>
    <row r="9" spans="1:8" x14ac:dyDescent="0.25">
      <c r="A9" s="57">
        <v>8</v>
      </c>
      <c r="B9" s="68" t="s">
        <v>19</v>
      </c>
      <c r="C9" s="84"/>
      <c r="D9" s="96">
        <v>70.3581031517149</v>
      </c>
      <c r="E9" s="7">
        <v>77.953658138045995</v>
      </c>
      <c r="F9" s="134">
        <v>36.311809786414663</v>
      </c>
      <c r="G9" s="127">
        <v>97.716379241247765</v>
      </c>
      <c r="H9" s="9">
        <v>61.470444560612435</v>
      </c>
    </row>
    <row r="10" spans="1:8" x14ac:dyDescent="0.25">
      <c r="A10" s="57">
        <v>9</v>
      </c>
      <c r="B10" s="68" t="s">
        <v>20</v>
      </c>
      <c r="C10" s="84"/>
      <c r="D10" s="96">
        <v>54.075681337619983</v>
      </c>
      <c r="E10" s="7">
        <v>57.726220435546757</v>
      </c>
      <c r="F10" s="134">
        <v>34.283478523139173</v>
      </c>
      <c r="G10" s="127">
        <v>87.134379255019283</v>
      </c>
      <c r="H10" s="9">
        <v>31.09465174513943</v>
      </c>
    </row>
    <row r="11" spans="1:8" x14ac:dyDescent="0.25">
      <c r="A11" s="57">
        <v>10</v>
      </c>
      <c r="B11" s="68" t="s">
        <v>21</v>
      </c>
      <c r="C11" s="84"/>
      <c r="D11" s="96">
        <v>51.453721688992793</v>
      </c>
      <c r="E11" s="7">
        <v>67.387585074316405</v>
      </c>
      <c r="F11" s="134">
        <v>76.655842383818609</v>
      </c>
      <c r="G11" s="127">
        <v>66.511153234746203</v>
      </c>
      <c r="H11" s="9">
        <v>81.456876593206729</v>
      </c>
    </row>
    <row r="12" spans="1:8" x14ac:dyDescent="0.25">
      <c r="A12" s="57">
        <v>11</v>
      </c>
      <c r="B12" s="68" t="s">
        <v>47</v>
      </c>
      <c r="C12" s="84"/>
      <c r="D12" s="96">
        <v>41.871475808380332</v>
      </c>
      <c r="E12" s="7"/>
      <c r="F12" s="134"/>
      <c r="G12" s="127"/>
      <c r="H12" s="9">
        <v>42.389419036436131</v>
      </c>
    </row>
    <row r="13" spans="1:8" x14ac:dyDescent="0.25">
      <c r="A13" s="57">
        <v>12</v>
      </c>
      <c r="B13" s="68" t="s">
        <v>22</v>
      </c>
      <c r="C13" s="84"/>
      <c r="D13" s="96">
        <v>56.728546210330798</v>
      </c>
      <c r="E13" s="7">
        <v>61.369502478235262</v>
      </c>
      <c r="F13" s="134">
        <v>34.477816558952711</v>
      </c>
      <c r="G13" s="7">
        <v>90.90378524660855</v>
      </c>
      <c r="H13" s="9">
        <v>37.912117281018595</v>
      </c>
    </row>
    <row r="14" spans="1:8" x14ac:dyDescent="0.25">
      <c r="A14" s="57">
        <v>13</v>
      </c>
      <c r="B14" s="68" t="s">
        <v>0</v>
      </c>
      <c r="C14" s="84"/>
      <c r="D14" s="96">
        <v>66.213397658637504</v>
      </c>
      <c r="E14" s="7"/>
      <c r="F14" s="134"/>
      <c r="G14" s="7"/>
      <c r="H14" s="9">
        <v>50.679859906050908</v>
      </c>
    </row>
    <row r="15" spans="1:8" x14ac:dyDescent="0.25">
      <c r="A15" s="57">
        <v>14</v>
      </c>
      <c r="B15" s="68" t="s">
        <v>1</v>
      </c>
      <c r="C15" s="84"/>
      <c r="D15" s="96">
        <v>45.501310205294395</v>
      </c>
      <c r="E15" s="7"/>
      <c r="F15" s="134"/>
      <c r="G15" s="7"/>
      <c r="H15" s="9">
        <v>87.697637631072851</v>
      </c>
    </row>
    <row r="16" spans="1:8" x14ac:dyDescent="0.25">
      <c r="A16" s="57">
        <v>15</v>
      </c>
      <c r="B16" s="68" t="s">
        <v>2</v>
      </c>
      <c r="C16" s="84"/>
      <c r="D16" s="96">
        <v>45.026778789804048</v>
      </c>
      <c r="E16" s="7"/>
      <c r="F16" s="134"/>
      <c r="G16" s="7"/>
      <c r="H16" s="9">
        <v>88.486373947688705</v>
      </c>
    </row>
    <row r="17" spans="1:8" x14ac:dyDescent="0.25">
      <c r="A17" s="57">
        <v>16</v>
      </c>
      <c r="B17" s="68" t="s">
        <v>3</v>
      </c>
      <c r="C17" s="84"/>
      <c r="D17" s="96">
        <v>47.941141599352434</v>
      </c>
      <c r="E17" s="7"/>
      <c r="F17" s="134"/>
      <c r="G17" s="7"/>
      <c r="H17" s="9">
        <v>60.074295956094815</v>
      </c>
    </row>
    <row r="18" spans="1:8" x14ac:dyDescent="0.25">
      <c r="A18" s="57">
        <v>17</v>
      </c>
      <c r="B18" s="68" t="s">
        <v>4</v>
      </c>
      <c r="C18" s="84"/>
      <c r="D18" s="96">
        <v>45.612668209766888</v>
      </c>
      <c r="E18" s="7"/>
      <c r="F18" s="134"/>
      <c r="G18" s="7"/>
      <c r="H18" s="9">
        <v>91.236498146513256</v>
      </c>
    </row>
    <row r="19" spans="1:8" x14ac:dyDescent="0.25">
      <c r="A19" s="57">
        <v>18</v>
      </c>
      <c r="B19" s="68" t="s">
        <v>5</v>
      </c>
      <c r="C19" s="84"/>
      <c r="D19" s="96">
        <v>61.969645091295355</v>
      </c>
      <c r="E19" s="7"/>
      <c r="F19" s="134"/>
      <c r="G19" s="7"/>
      <c r="H19" s="9">
        <v>51.636262924381171</v>
      </c>
    </row>
    <row r="20" spans="1:8" x14ac:dyDescent="0.25">
      <c r="A20" s="50">
        <v>20</v>
      </c>
      <c r="B20" s="68" t="s">
        <v>6</v>
      </c>
      <c r="C20" s="84"/>
      <c r="D20" s="96">
        <v>45.195389048077679</v>
      </c>
      <c r="E20" s="7">
        <v>77.205757472512104</v>
      </c>
      <c r="F20" s="134">
        <v>49.64987728015376</v>
      </c>
      <c r="G20" s="90">
        <v>71.898049070285694</v>
      </c>
      <c r="H20" s="9">
        <v>85.329432169714224</v>
      </c>
    </row>
    <row r="21" spans="1:8" x14ac:dyDescent="0.25">
      <c r="A21" s="57">
        <v>21</v>
      </c>
      <c r="B21" s="68" t="s">
        <v>7</v>
      </c>
      <c r="C21" s="84"/>
      <c r="D21" s="96">
        <v>36.610350948339779</v>
      </c>
      <c r="E21" s="7">
        <v>57.334358493991957</v>
      </c>
      <c r="F21" s="134">
        <v>27.469487689346998</v>
      </c>
      <c r="G21" s="7">
        <v>72.765481087771661</v>
      </c>
      <c r="H21" s="9">
        <v>77.817915412136358</v>
      </c>
    </row>
    <row r="22" spans="1:8" ht="14.25" customHeight="1" x14ac:dyDescent="0.25">
      <c r="A22" s="57">
        <v>22</v>
      </c>
      <c r="B22" s="68" t="s">
        <v>8</v>
      </c>
      <c r="C22" s="84"/>
      <c r="D22" s="96">
        <v>38.655988902064877</v>
      </c>
      <c r="E22" s="7"/>
      <c r="F22" s="134"/>
      <c r="G22" s="7"/>
      <c r="H22" s="9">
        <v>20.83175914618284</v>
      </c>
    </row>
    <row r="23" spans="1:8" x14ac:dyDescent="0.25">
      <c r="A23" s="57">
        <v>23</v>
      </c>
      <c r="B23" s="68" t="s">
        <v>9</v>
      </c>
      <c r="C23" s="84"/>
      <c r="D23" s="96">
        <v>42.096875638835208</v>
      </c>
      <c r="E23" s="7"/>
      <c r="F23" s="134"/>
      <c r="G23" s="7"/>
      <c r="H23" s="9">
        <v>54.114557304657872</v>
      </c>
    </row>
    <row r="24" spans="1:8" x14ac:dyDescent="0.25">
      <c r="A24" s="57">
        <v>24</v>
      </c>
      <c r="B24" s="68" t="s">
        <v>10</v>
      </c>
      <c r="C24" s="84"/>
      <c r="D24" s="96">
        <v>46.1909172702698</v>
      </c>
      <c r="E24" s="7"/>
      <c r="F24" s="134"/>
      <c r="G24" s="7"/>
      <c r="H24" s="9">
        <v>71.143249838726234</v>
      </c>
    </row>
    <row r="25" spans="1:8" x14ac:dyDescent="0.25">
      <c r="A25" s="57">
        <v>25</v>
      </c>
      <c r="B25" s="68" t="s">
        <v>11</v>
      </c>
      <c r="C25" s="84"/>
      <c r="D25" s="96">
        <v>56.09045894737524</v>
      </c>
      <c r="E25" s="7"/>
      <c r="F25" s="134"/>
      <c r="G25" s="7"/>
      <c r="H25" s="9">
        <v>89.636799910494133</v>
      </c>
    </row>
    <row r="26" spans="1:8" x14ac:dyDescent="0.25">
      <c r="A26" s="57">
        <v>26</v>
      </c>
      <c r="B26" s="68" t="s">
        <v>12</v>
      </c>
      <c r="C26" s="84"/>
      <c r="D26" s="96">
        <v>47.52944020144556</v>
      </c>
      <c r="E26" s="7"/>
      <c r="F26" s="134"/>
      <c r="G26" s="7"/>
      <c r="H26" s="9">
        <v>79.90544823179863</v>
      </c>
    </row>
    <row r="27" spans="1:8" ht="15.75" thickBot="1" x14ac:dyDescent="0.3">
      <c r="A27" s="119">
        <v>27</v>
      </c>
      <c r="B27" s="69" t="s">
        <v>13</v>
      </c>
      <c r="C27" s="85"/>
      <c r="D27" s="97">
        <v>52.679418681824068</v>
      </c>
      <c r="E27" s="86">
        <v>80.196383474315496</v>
      </c>
      <c r="F27" s="135">
        <v>85.903538047870086</v>
      </c>
      <c r="G27" s="86">
        <v>66.807088357210461</v>
      </c>
      <c r="H27" s="10">
        <v>82.724482487308833</v>
      </c>
    </row>
    <row r="28" spans="1:8" ht="15" customHeight="1" x14ac:dyDescent="0.25">
      <c r="A28" s="48"/>
      <c r="B28" s="48"/>
      <c r="C28" s="48"/>
      <c r="D28" s="48"/>
      <c r="E28" s="48"/>
      <c r="F28" s="48"/>
      <c r="G28" s="48"/>
      <c r="H28" s="48"/>
    </row>
    <row r="29" spans="1:8" x14ac:dyDescent="0.25">
      <c r="A29" s="48"/>
      <c r="B29" s="49"/>
      <c r="C29" s="50"/>
      <c r="D29" s="51"/>
      <c r="E29" s="52"/>
      <c r="F29" s="52"/>
      <c r="G29" s="52"/>
      <c r="H29" s="52"/>
    </row>
    <row r="30" spans="1:8" x14ac:dyDescent="0.25">
      <c r="A30" s="53"/>
      <c r="B30" s="32" t="s">
        <v>25</v>
      </c>
      <c r="C30" s="5"/>
      <c r="D30" s="5">
        <f>AVERAGE(D3:D27)</f>
        <v>49.195345206758738</v>
      </c>
      <c r="E30" s="5">
        <f>AVERAGE(E3:E27)</f>
        <v>71.867264310784137</v>
      </c>
      <c r="F30" s="5">
        <f>AVERAGE(F3:F27)</f>
        <v>57.272845168067285</v>
      </c>
      <c r="G30" s="5">
        <f>AVERAGE(G3:G27)</f>
        <v>76.52316071024137</v>
      </c>
      <c r="H30" s="5">
        <f>AVERAGE(H3:H27)</f>
        <v>69.931821893071913</v>
      </c>
    </row>
    <row r="31" spans="1:8" x14ac:dyDescent="0.25">
      <c r="A31" s="53"/>
      <c r="B31" s="32" t="s">
        <v>29</v>
      </c>
      <c r="C31" s="5"/>
      <c r="D31" s="5">
        <f>STDEV(D3:D27)</f>
        <v>8.6458923777642642</v>
      </c>
      <c r="E31" s="5">
        <f>STDEV(E3:E27)</f>
        <v>9.2873834742790393</v>
      </c>
      <c r="F31" s="5">
        <f>STDEV(F3:F27)</f>
        <v>22.606411795618353</v>
      </c>
      <c r="G31" s="5">
        <f>STDEV(G3:G27)</f>
        <v>11.210859190279004</v>
      </c>
      <c r="H31" s="5">
        <f>STDEV(H3:H27)</f>
        <v>20.946882059074035</v>
      </c>
    </row>
    <row r="32" spans="1:8" x14ac:dyDescent="0.25">
      <c r="A32" s="53"/>
      <c r="B32" s="32" t="s">
        <v>26</v>
      </c>
      <c r="C32" s="33"/>
      <c r="D32" s="33">
        <f>COUNT(D3:D27)</f>
        <v>25</v>
      </c>
      <c r="E32" s="33">
        <f>COUNT(E3:E27)</f>
        <v>11</v>
      </c>
      <c r="F32" s="33">
        <f>COUNT(F3:F27)</f>
        <v>11</v>
      </c>
      <c r="G32" s="33">
        <f>COUNT(G3:G27)</f>
        <v>11</v>
      </c>
      <c r="H32" s="33">
        <f>COUNT(H3:H27)</f>
        <v>25</v>
      </c>
    </row>
    <row r="33" spans="1:45" x14ac:dyDescent="0.25">
      <c r="A33" s="54"/>
      <c r="B33" s="32" t="s">
        <v>27</v>
      </c>
      <c r="C33" s="1"/>
      <c r="D33" s="1">
        <f>MIN(D3:D27)</f>
        <v>36.610350948339779</v>
      </c>
      <c r="E33" s="1">
        <f>MIN(E3:E27)</f>
        <v>57.334358493991957</v>
      </c>
      <c r="F33" s="1">
        <f>MIN(F3:F27)</f>
        <v>27.469487689346998</v>
      </c>
      <c r="G33" s="1">
        <f>MIN(G3:G27)</f>
        <v>64.15535107465297</v>
      </c>
      <c r="H33" s="1">
        <f>MIN(H3:H27)</f>
        <v>20.83175914618284</v>
      </c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</row>
    <row r="34" spans="1:45" x14ac:dyDescent="0.25">
      <c r="A34" s="54"/>
      <c r="B34" s="32" t="s">
        <v>28</v>
      </c>
      <c r="C34" s="1"/>
      <c r="D34" s="1">
        <f>MAX(D3:D27)</f>
        <v>70.3581031517149</v>
      </c>
      <c r="E34" s="1">
        <f>MAX(E3:E27)</f>
        <v>82.023365995741216</v>
      </c>
      <c r="F34" s="1">
        <f>MAX(F3:F27)</f>
        <v>89.524159267475781</v>
      </c>
      <c r="G34" s="1">
        <f>MAX(G3:G27)</f>
        <v>97.716379241247765</v>
      </c>
      <c r="H34" s="1">
        <f>MAX(H3:H27)</f>
        <v>93.236146591598995</v>
      </c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</row>
    <row r="35" spans="1:45" x14ac:dyDescent="0.25">
      <c r="B35" s="56"/>
      <c r="C35" s="57"/>
      <c r="D35" s="57"/>
      <c r="E35" s="57"/>
      <c r="F35" s="57"/>
      <c r="G35" s="57"/>
    </row>
    <row r="36" spans="1:45" x14ac:dyDescent="0.25">
      <c r="B36" s="58"/>
      <c r="C36" s="57"/>
      <c r="D36" s="57"/>
      <c r="E36" s="57"/>
      <c r="F36" s="57"/>
      <c r="G36" s="57"/>
    </row>
    <row r="37" spans="1:45" ht="14.1" customHeight="1" thickBot="1" x14ac:dyDescent="0.3">
      <c r="C37" s="52"/>
      <c r="D37" s="52"/>
      <c r="E37" s="59"/>
    </row>
    <row r="38" spans="1:45" ht="60.75" customHeight="1" thickBot="1" x14ac:dyDescent="0.3">
      <c r="A38" s="144" t="s">
        <v>36</v>
      </c>
      <c r="B38" s="145"/>
      <c r="C38" s="42" t="s">
        <v>30</v>
      </c>
      <c r="D38" s="43" t="s">
        <v>31</v>
      </c>
      <c r="E38" s="43" t="s">
        <v>32</v>
      </c>
      <c r="F38" s="43" t="s">
        <v>33</v>
      </c>
      <c r="G38" s="43" t="s">
        <v>75</v>
      </c>
      <c r="H38" s="91" t="s">
        <v>34</v>
      </c>
    </row>
    <row r="39" spans="1:45" s="47" customFormat="1" ht="24" customHeight="1" thickBot="1" x14ac:dyDescent="0.25">
      <c r="A39" s="45" t="s">
        <v>42</v>
      </c>
      <c r="B39" s="46" t="s">
        <v>23</v>
      </c>
      <c r="C39" s="17" t="s">
        <v>76</v>
      </c>
      <c r="D39" s="17" t="s">
        <v>76</v>
      </c>
      <c r="E39" s="17" t="s">
        <v>76</v>
      </c>
      <c r="F39" s="18" t="s">
        <v>76</v>
      </c>
      <c r="G39" s="17" t="s">
        <v>76</v>
      </c>
      <c r="H39" s="18" t="s">
        <v>76</v>
      </c>
    </row>
    <row r="40" spans="1:45" x14ac:dyDescent="0.25">
      <c r="A40" s="25">
        <v>1</v>
      </c>
      <c r="B40" s="67" t="s">
        <v>24</v>
      </c>
      <c r="C40" s="83"/>
      <c r="D40" s="95">
        <v>52.053060861688273</v>
      </c>
      <c r="E40" s="6">
        <v>82.13117124300075</v>
      </c>
      <c r="F40" s="133">
        <v>79.220334592064432</v>
      </c>
      <c r="G40" s="6">
        <v>73.747366433238511</v>
      </c>
      <c r="H40" s="11">
        <v>72.714347971118983</v>
      </c>
    </row>
    <row r="41" spans="1:45" x14ac:dyDescent="0.25">
      <c r="A41" s="25">
        <v>2</v>
      </c>
      <c r="B41" s="68" t="s">
        <v>15</v>
      </c>
      <c r="C41" s="84"/>
      <c r="D41" s="96">
        <v>58.142301198580874</v>
      </c>
      <c r="E41" s="7"/>
      <c r="F41" s="134"/>
      <c r="G41" s="7"/>
      <c r="H41" s="9">
        <v>76.571860028463931</v>
      </c>
    </row>
    <row r="42" spans="1:45" x14ac:dyDescent="0.25">
      <c r="A42" s="25">
        <v>3</v>
      </c>
      <c r="B42" s="68" t="s">
        <v>16</v>
      </c>
      <c r="C42" s="84"/>
      <c r="D42" s="96">
        <v>46.328412486405853</v>
      </c>
      <c r="E42" s="7">
        <v>84.92851230776958</v>
      </c>
      <c r="F42" s="134">
        <v>52.339113887450658</v>
      </c>
      <c r="G42" s="127">
        <v>76.350828826235869</v>
      </c>
      <c r="H42" s="9">
        <v>89.050358792632395</v>
      </c>
    </row>
    <row r="43" spans="1:45" x14ac:dyDescent="0.25">
      <c r="A43" s="25">
        <v>4</v>
      </c>
      <c r="B43" s="68" t="s">
        <v>17</v>
      </c>
      <c r="C43" s="84"/>
      <c r="D43" s="96">
        <v>59.594329645029561</v>
      </c>
      <c r="E43" s="7">
        <v>88.500739758933264</v>
      </c>
      <c r="F43" s="134">
        <v>88.569255575995015</v>
      </c>
      <c r="G43" s="127">
        <v>58.467746382723021</v>
      </c>
      <c r="H43" s="9">
        <v>84.886155428197</v>
      </c>
    </row>
    <row r="44" spans="1:45" x14ac:dyDescent="0.25">
      <c r="A44" s="25">
        <v>5</v>
      </c>
      <c r="B44" s="68" t="s">
        <v>14</v>
      </c>
      <c r="C44" s="84"/>
      <c r="D44" s="96">
        <v>43.26275006785653</v>
      </c>
      <c r="E44" s="7">
        <v>81.311834417351093</v>
      </c>
      <c r="F44" s="134">
        <v>68.352013556947114</v>
      </c>
      <c r="G44" s="127">
        <v>67.682581568102691</v>
      </c>
      <c r="H44" s="9">
        <v>93.961646484038639</v>
      </c>
    </row>
    <row r="45" spans="1:45" x14ac:dyDescent="0.25">
      <c r="A45" s="25">
        <v>6</v>
      </c>
      <c r="B45" s="68" t="s">
        <v>18</v>
      </c>
      <c r="C45" s="84"/>
      <c r="D45" s="96">
        <v>41.569767666360249</v>
      </c>
      <c r="E45" s="7"/>
      <c r="F45" s="134"/>
      <c r="G45" s="129"/>
      <c r="H45" s="9">
        <v>92.756402890668468</v>
      </c>
    </row>
    <row r="46" spans="1:45" x14ac:dyDescent="0.25">
      <c r="A46" s="25">
        <v>8</v>
      </c>
      <c r="B46" s="68" t="s">
        <v>19</v>
      </c>
      <c r="C46" s="84"/>
      <c r="D46" s="96">
        <v>74.033314483907716</v>
      </c>
      <c r="E46" s="7">
        <v>85.439571898662265</v>
      </c>
      <c r="F46" s="134">
        <v>38.611329431060462</v>
      </c>
      <c r="G46" s="127">
        <v>97.895254406142612</v>
      </c>
      <c r="H46" s="9">
        <v>66.948513843945477</v>
      </c>
    </row>
    <row r="47" spans="1:45" x14ac:dyDescent="0.25">
      <c r="A47" s="25">
        <v>9</v>
      </c>
      <c r="B47" s="68" t="s">
        <v>20</v>
      </c>
      <c r="C47" s="84"/>
      <c r="D47" s="96">
        <v>60.236588567694149</v>
      </c>
      <c r="E47" s="7">
        <v>71.629925387979867</v>
      </c>
      <c r="F47" s="134">
        <v>35.367073938216336</v>
      </c>
      <c r="G47" s="127">
        <v>82.514512918046407</v>
      </c>
      <c r="H47" s="9">
        <v>31.395580120465798</v>
      </c>
    </row>
    <row r="48" spans="1:45" x14ac:dyDescent="0.25">
      <c r="A48" s="25">
        <v>10</v>
      </c>
      <c r="B48" s="68" t="s">
        <v>21</v>
      </c>
      <c r="C48" s="84"/>
      <c r="D48" s="96">
        <v>54.033555071823507</v>
      </c>
      <c r="E48" s="7">
        <v>77.707682849210215</v>
      </c>
      <c r="F48" s="134">
        <v>78.924422571120814</v>
      </c>
      <c r="G48" s="127">
        <v>59.325115232172131</v>
      </c>
      <c r="H48" s="9">
        <v>85.339047369350055</v>
      </c>
    </row>
    <row r="49" spans="1:8" x14ac:dyDescent="0.25">
      <c r="A49" s="25">
        <v>11</v>
      </c>
      <c r="B49" s="68" t="s">
        <v>47</v>
      </c>
      <c r="C49" s="84"/>
      <c r="D49" s="96">
        <v>46.9691201914004</v>
      </c>
      <c r="E49" s="7"/>
      <c r="F49" s="134"/>
      <c r="G49" s="127"/>
      <c r="H49" s="9">
        <v>41.855819253273872</v>
      </c>
    </row>
    <row r="50" spans="1:8" x14ac:dyDescent="0.25">
      <c r="A50" s="25">
        <v>12</v>
      </c>
      <c r="B50" s="68" t="s">
        <v>22</v>
      </c>
      <c r="C50" s="84"/>
      <c r="D50" s="96">
        <v>61.155948148574161</v>
      </c>
      <c r="E50" s="7">
        <v>72.450415809771457</v>
      </c>
      <c r="F50" s="134">
        <v>43.124819126709738</v>
      </c>
      <c r="G50" s="7">
        <v>91.722755325680652</v>
      </c>
      <c r="H50" s="9">
        <v>38.742996529791327</v>
      </c>
    </row>
    <row r="51" spans="1:8" x14ac:dyDescent="0.25">
      <c r="A51" s="25">
        <v>13</v>
      </c>
      <c r="B51" s="68" t="s">
        <v>0</v>
      </c>
      <c r="C51" s="84"/>
      <c r="D51" s="96">
        <v>70.476339981305699</v>
      </c>
      <c r="E51" s="7"/>
      <c r="F51" s="134"/>
      <c r="G51" s="7"/>
      <c r="H51" s="9">
        <v>60.187928649754461</v>
      </c>
    </row>
    <row r="52" spans="1:8" x14ac:dyDescent="0.25">
      <c r="A52" s="25">
        <v>14</v>
      </c>
      <c r="B52" s="68" t="s">
        <v>1</v>
      </c>
      <c r="C52" s="84"/>
      <c r="D52" s="96">
        <v>51.726446626574159</v>
      </c>
      <c r="E52" s="7"/>
      <c r="F52" s="134"/>
      <c r="G52" s="7"/>
      <c r="H52" s="9">
        <v>86.100677229256533</v>
      </c>
    </row>
    <row r="53" spans="1:8" x14ac:dyDescent="0.25">
      <c r="A53" s="25">
        <v>15</v>
      </c>
      <c r="B53" s="68" t="s">
        <v>2</v>
      </c>
      <c r="C53" s="84"/>
      <c r="D53" s="96">
        <v>50.881152151710637</v>
      </c>
      <c r="E53" s="7"/>
      <c r="F53" s="134"/>
      <c r="G53" s="7"/>
      <c r="H53" s="9">
        <v>86.382067418741073</v>
      </c>
    </row>
    <row r="54" spans="1:8" x14ac:dyDescent="0.25">
      <c r="A54" s="25">
        <v>16</v>
      </c>
      <c r="B54" s="68" t="s">
        <v>3</v>
      </c>
      <c r="C54" s="84"/>
      <c r="D54" s="96">
        <v>53.292334681335539</v>
      </c>
      <c r="E54" s="7"/>
      <c r="F54" s="134"/>
      <c r="G54" s="7"/>
      <c r="H54" s="9">
        <v>69.081844457315071</v>
      </c>
    </row>
    <row r="55" spans="1:8" x14ac:dyDescent="0.25">
      <c r="A55" s="25">
        <v>17</v>
      </c>
      <c r="B55" s="68" t="s">
        <v>4</v>
      </c>
      <c r="C55" s="84"/>
      <c r="D55" s="96">
        <v>53.547772000970554</v>
      </c>
      <c r="E55" s="7"/>
      <c r="F55" s="134"/>
      <c r="G55" s="7"/>
      <c r="H55" s="9">
        <v>93.238908108297338</v>
      </c>
    </row>
    <row r="56" spans="1:8" x14ac:dyDescent="0.25">
      <c r="A56" s="25">
        <v>18</v>
      </c>
      <c r="B56" s="68" t="s">
        <v>5</v>
      </c>
      <c r="C56" s="84"/>
      <c r="D56" s="96">
        <v>67.187096150887513</v>
      </c>
      <c r="E56" s="7"/>
      <c r="F56" s="134"/>
      <c r="G56" s="7"/>
      <c r="H56" s="9">
        <v>55.277970686591871</v>
      </c>
    </row>
    <row r="57" spans="1:8" x14ac:dyDescent="0.25">
      <c r="A57" s="12">
        <v>20</v>
      </c>
      <c r="B57" s="68" t="s">
        <v>6</v>
      </c>
      <c r="C57" s="84"/>
      <c r="D57" s="96">
        <v>48.746418631125906</v>
      </c>
      <c r="E57" s="7">
        <v>83.405571355030503</v>
      </c>
      <c r="F57" s="134">
        <v>58.112765810197494</v>
      </c>
      <c r="G57" s="90">
        <v>71.99515531664872</v>
      </c>
      <c r="H57" s="9">
        <v>89.313961332696039</v>
      </c>
    </row>
    <row r="58" spans="1:8" x14ac:dyDescent="0.25">
      <c r="A58" s="25">
        <v>21</v>
      </c>
      <c r="B58" s="68" t="s">
        <v>7</v>
      </c>
      <c r="C58" s="84"/>
      <c r="D58" s="96">
        <v>40.10626581247773</v>
      </c>
      <c r="E58" s="7">
        <v>68.716505353162944</v>
      </c>
      <c r="F58" s="134">
        <v>28.17137360448725</v>
      </c>
      <c r="G58" s="7">
        <v>64.319969817974325</v>
      </c>
      <c r="H58" s="9">
        <v>78.874006740760677</v>
      </c>
    </row>
    <row r="59" spans="1:8" x14ac:dyDescent="0.25">
      <c r="A59" s="25">
        <v>22</v>
      </c>
      <c r="B59" s="68" t="s">
        <v>8</v>
      </c>
      <c r="C59" s="84"/>
      <c r="D59" s="96">
        <v>45.519392917931128</v>
      </c>
      <c r="E59" s="7"/>
      <c r="F59" s="134"/>
      <c r="G59" s="7"/>
      <c r="H59" s="9">
        <v>4.1119048209249431</v>
      </c>
    </row>
    <row r="60" spans="1:8" x14ac:dyDescent="0.25">
      <c r="A60" s="25">
        <v>23</v>
      </c>
      <c r="B60" s="68" t="s">
        <v>9</v>
      </c>
      <c r="C60" s="84"/>
      <c r="D60" s="96">
        <v>50.2616837974996</v>
      </c>
      <c r="E60" s="7"/>
      <c r="F60" s="134"/>
      <c r="G60" s="7"/>
      <c r="H60" s="9">
        <v>70.127172229753981</v>
      </c>
    </row>
    <row r="61" spans="1:8" x14ac:dyDescent="0.25">
      <c r="A61" s="25">
        <v>24</v>
      </c>
      <c r="B61" s="68" t="s">
        <v>10</v>
      </c>
      <c r="C61" s="84"/>
      <c r="D61" s="96">
        <v>47.907382045803701</v>
      </c>
      <c r="E61" s="7"/>
      <c r="F61" s="134"/>
      <c r="G61" s="7"/>
      <c r="H61" s="9">
        <v>77.306659120582651</v>
      </c>
    </row>
    <row r="62" spans="1:8" x14ac:dyDescent="0.25">
      <c r="A62" s="25">
        <v>25</v>
      </c>
      <c r="B62" s="68" t="s">
        <v>11</v>
      </c>
      <c r="C62" s="84"/>
      <c r="D62" s="96">
        <v>66.570437933823101</v>
      </c>
      <c r="E62" s="7"/>
      <c r="F62" s="134"/>
      <c r="G62" s="7"/>
      <c r="H62" s="9">
        <v>94.685495743840164</v>
      </c>
    </row>
    <row r="63" spans="1:8" x14ac:dyDescent="0.25">
      <c r="A63" s="25">
        <v>26</v>
      </c>
      <c r="B63" s="68" t="s">
        <v>12</v>
      </c>
      <c r="C63" s="84"/>
      <c r="D63" s="96">
        <v>50.49278523449906</v>
      </c>
      <c r="E63" s="7"/>
      <c r="F63" s="134"/>
      <c r="G63" s="7"/>
      <c r="H63" s="9">
        <v>77.686243923198532</v>
      </c>
    </row>
    <row r="64" spans="1:8" ht="15.75" thickBot="1" x14ac:dyDescent="0.3">
      <c r="A64" s="117">
        <v>27</v>
      </c>
      <c r="B64" s="69" t="s">
        <v>13</v>
      </c>
      <c r="C64" s="85"/>
      <c r="D64" s="97">
        <v>58.730098399433743</v>
      </c>
      <c r="E64" s="86">
        <v>86.229426324782025</v>
      </c>
      <c r="F64" s="135">
        <v>85.857749796791168</v>
      </c>
      <c r="G64" s="86">
        <v>61.232550091463423</v>
      </c>
      <c r="H64" s="10">
        <v>79.158370262910807</v>
      </c>
    </row>
    <row r="65" spans="1:45" ht="15" customHeight="1" x14ac:dyDescent="0.25">
      <c r="A65" s="48"/>
      <c r="B65" s="48"/>
      <c r="C65" s="48"/>
      <c r="D65" s="48"/>
      <c r="E65" s="48"/>
      <c r="F65" s="48"/>
      <c r="G65" s="48"/>
      <c r="H65" s="48"/>
    </row>
    <row r="66" spans="1:45" x14ac:dyDescent="0.25">
      <c r="A66" s="48"/>
      <c r="B66" s="49"/>
      <c r="C66" s="50"/>
      <c r="D66" s="51"/>
      <c r="E66" s="52"/>
      <c r="F66" s="52"/>
      <c r="G66" s="52"/>
      <c r="H66" s="52"/>
    </row>
    <row r="67" spans="1:45" x14ac:dyDescent="0.25">
      <c r="A67" s="53"/>
      <c r="B67" s="32" t="s">
        <v>25</v>
      </c>
      <c r="C67" s="5"/>
      <c r="D67" s="5">
        <f>AVERAGE(D40:D64)</f>
        <v>54.112990190187965</v>
      </c>
      <c r="E67" s="5">
        <f>AVERAGE(E40:E64)</f>
        <v>80.222850609604905</v>
      </c>
      <c r="F67" s="5">
        <f>AVERAGE(F40:F64)</f>
        <v>59.695477444640048</v>
      </c>
      <c r="G67" s="5">
        <f>AVERAGE(G40:G64)</f>
        <v>73.204894210766213</v>
      </c>
      <c r="H67" s="5">
        <f>AVERAGE(H40:H64)</f>
        <v>71.83023757746281</v>
      </c>
    </row>
    <row r="68" spans="1:45" x14ac:dyDescent="0.25">
      <c r="A68" s="53"/>
      <c r="B68" s="32" t="s">
        <v>29</v>
      </c>
      <c r="C68" s="5"/>
      <c r="D68" s="5">
        <f>STDEV(D40:D64)</f>
        <v>8.9413891818084821</v>
      </c>
      <c r="E68" s="5">
        <f>STDEV(E40:E64)</f>
        <v>6.6474677504912894</v>
      </c>
      <c r="F68" s="5">
        <f>STDEV(F40:F64)</f>
        <v>21.69206529706803</v>
      </c>
      <c r="G68" s="5">
        <f>STDEV(G40:G64)</f>
        <v>13.089902020002731</v>
      </c>
      <c r="H68" s="5">
        <f>STDEV(H40:H64)</f>
        <v>22.479243590001051</v>
      </c>
    </row>
    <row r="69" spans="1:45" x14ac:dyDescent="0.25">
      <c r="A69" s="53"/>
      <c r="B69" s="32" t="s">
        <v>26</v>
      </c>
      <c r="C69" s="33"/>
      <c r="D69" s="33">
        <f>COUNT(D40:D64)</f>
        <v>25</v>
      </c>
      <c r="E69" s="33">
        <f>COUNT(E40:E64)</f>
        <v>11</v>
      </c>
      <c r="F69" s="33">
        <f>COUNT(F40:F64)</f>
        <v>11</v>
      </c>
      <c r="G69" s="33">
        <f>COUNT(G40:G64)</f>
        <v>11</v>
      </c>
      <c r="H69" s="33">
        <f>COUNT(H40:H64)</f>
        <v>25</v>
      </c>
    </row>
    <row r="70" spans="1:45" x14ac:dyDescent="0.25">
      <c r="A70" s="54"/>
      <c r="B70" s="32" t="s">
        <v>27</v>
      </c>
      <c r="C70" s="1"/>
      <c r="D70" s="1">
        <f>MIN(D40:D64)</f>
        <v>40.10626581247773</v>
      </c>
      <c r="E70" s="1">
        <f>MIN(E40:E64)</f>
        <v>68.716505353162944</v>
      </c>
      <c r="F70" s="1">
        <f>MIN(F40:F64)</f>
        <v>28.17137360448725</v>
      </c>
      <c r="G70" s="1">
        <f>MIN(G40:G64)</f>
        <v>58.467746382723021</v>
      </c>
      <c r="H70" s="1">
        <f>MIN(H40:H64)</f>
        <v>4.1119048209249431</v>
      </c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</row>
    <row r="71" spans="1:45" x14ac:dyDescent="0.25">
      <c r="A71" s="54"/>
      <c r="B71" s="32" t="s">
        <v>28</v>
      </c>
      <c r="C71" s="1"/>
      <c r="D71" s="1">
        <f>MAX(D40:D64)</f>
        <v>74.033314483907716</v>
      </c>
      <c r="E71" s="1">
        <f>MAX(E40:E64)</f>
        <v>88.500739758933264</v>
      </c>
      <c r="F71" s="1">
        <f>MAX(F40:F64)</f>
        <v>88.569255575995015</v>
      </c>
      <c r="G71" s="1">
        <f>MAX(G40:G64)</f>
        <v>97.895254406142612</v>
      </c>
      <c r="H71" s="1">
        <f>MAX(H40:H64)</f>
        <v>94.685495743840164</v>
      </c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</row>
    <row r="72" spans="1:45" x14ac:dyDescent="0.25">
      <c r="B72" s="56"/>
      <c r="C72" s="57"/>
      <c r="D72" s="57"/>
      <c r="E72" s="57"/>
      <c r="F72" s="57"/>
      <c r="G72" s="57"/>
    </row>
    <row r="73" spans="1:45" ht="15" customHeight="1" x14ac:dyDescent="0.25">
      <c r="A73" s="12"/>
      <c r="B73" s="56"/>
      <c r="C73" s="57"/>
      <c r="D73" s="57"/>
      <c r="E73" s="57"/>
      <c r="F73" s="57"/>
      <c r="G73" s="57"/>
    </row>
    <row r="74" spans="1:45" ht="15.75" thickBot="1" x14ac:dyDescent="0.3">
      <c r="C74" s="52"/>
      <c r="D74" s="52"/>
      <c r="E74" s="59"/>
    </row>
    <row r="75" spans="1:45" ht="81" customHeight="1" thickBot="1" x14ac:dyDescent="0.3">
      <c r="A75" s="144" t="s">
        <v>37</v>
      </c>
      <c r="B75" s="145"/>
      <c r="C75" s="42" t="s">
        <v>30</v>
      </c>
      <c r="D75" s="43" t="s">
        <v>31</v>
      </c>
      <c r="E75" s="43" t="s">
        <v>32</v>
      </c>
      <c r="F75" s="43" t="s">
        <v>33</v>
      </c>
      <c r="G75" s="43" t="s">
        <v>75</v>
      </c>
      <c r="H75" s="91" t="s">
        <v>34</v>
      </c>
    </row>
    <row r="76" spans="1:45" s="47" customFormat="1" ht="29.1" customHeight="1" thickBot="1" x14ac:dyDescent="0.25">
      <c r="A76" s="60" t="s">
        <v>42</v>
      </c>
      <c r="B76" s="61" t="s">
        <v>23</v>
      </c>
      <c r="C76" s="17" t="s">
        <v>76</v>
      </c>
      <c r="D76" s="17" t="s">
        <v>76</v>
      </c>
      <c r="E76" s="17" t="s">
        <v>76</v>
      </c>
      <c r="F76" s="18" t="s">
        <v>76</v>
      </c>
      <c r="G76" s="17" t="s">
        <v>76</v>
      </c>
      <c r="H76" s="18" t="s">
        <v>76</v>
      </c>
    </row>
    <row r="77" spans="1:45" x14ac:dyDescent="0.25">
      <c r="A77" s="57">
        <v>1</v>
      </c>
      <c r="B77" s="67" t="s">
        <v>24</v>
      </c>
      <c r="C77" s="83"/>
      <c r="D77" s="95">
        <v>44.584595437392352</v>
      </c>
      <c r="E77" s="6">
        <v>65.878525598164117</v>
      </c>
      <c r="F77" s="130">
        <v>72.711009353304007</v>
      </c>
      <c r="G77" s="6">
        <v>74.290509936270581</v>
      </c>
      <c r="H77" s="11">
        <v>72.033576431295998</v>
      </c>
    </row>
    <row r="78" spans="1:45" x14ac:dyDescent="0.25">
      <c r="A78" s="57">
        <v>2</v>
      </c>
      <c r="B78" s="68" t="s">
        <v>15</v>
      </c>
      <c r="C78" s="84"/>
      <c r="D78" s="96">
        <v>48.247275736279704</v>
      </c>
      <c r="E78" s="7"/>
      <c r="F78" s="131"/>
      <c r="G78" s="7"/>
      <c r="H78" s="9">
        <v>74.19042629796833</v>
      </c>
    </row>
    <row r="79" spans="1:45" x14ac:dyDescent="0.25">
      <c r="A79" s="57">
        <v>3</v>
      </c>
      <c r="B79" s="68" t="s">
        <v>16</v>
      </c>
      <c r="C79" s="84"/>
      <c r="D79" s="96">
        <v>41.120851057372661</v>
      </c>
      <c r="E79" s="7">
        <v>75.072955082366263</v>
      </c>
      <c r="F79" s="131">
        <v>54.056216539118061</v>
      </c>
      <c r="G79" s="7">
        <v>84.365211918970942</v>
      </c>
      <c r="H79" s="9">
        <v>84.40461705961043</v>
      </c>
    </row>
    <row r="80" spans="1:45" x14ac:dyDescent="0.25">
      <c r="A80" s="57">
        <v>4</v>
      </c>
      <c r="B80" s="68" t="s">
        <v>17</v>
      </c>
      <c r="C80" s="84"/>
      <c r="D80" s="96">
        <v>53.514141432501752</v>
      </c>
      <c r="E80" s="7">
        <v>77.399081625508273</v>
      </c>
      <c r="F80" s="131">
        <v>90.262728832713762</v>
      </c>
      <c r="G80" s="7">
        <v>67.622283374094522</v>
      </c>
      <c r="H80" s="9">
        <v>83.40603883718552</v>
      </c>
    </row>
    <row r="81" spans="1:8" x14ac:dyDescent="0.25">
      <c r="A81" s="57">
        <v>5</v>
      </c>
      <c r="B81" s="68" t="s">
        <v>14</v>
      </c>
      <c r="C81" s="84"/>
      <c r="D81" s="96">
        <v>38.47254966637604</v>
      </c>
      <c r="E81" s="7">
        <v>74.182451510707565</v>
      </c>
      <c r="F81" s="131">
        <v>65.484386962766422</v>
      </c>
      <c r="G81" s="7">
        <v>68.270708487832792</v>
      </c>
      <c r="H81" s="9">
        <v>88.097843494264964</v>
      </c>
    </row>
    <row r="82" spans="1:8" x14ac:dyDescent="0.25">
      <c r="A82" s="57">
        <v>6</v>
      </c>
      <c r="B82" s="68" t="s">
        <v>18</v>
      </c>
      <c r="C82" s="84"/>
      <c r="D82" s="96">
        <v>35.058441526425703</v>
      </c>
      <c r="E82" s="7"/>
      <c r="F82" s="131"/>
      <c r="G82" s="7"/>
      <c r="H82" s="9">
        <v>93.747240176304942</v>
      </c>
    </row>
    <row r="83" spans="1:8" x14ac:dyDescent="0.25">
      <c r="A83" s="57">
        <v>8</v>
      </c>
      <c r="B83" s="68" t="s">
        <v>19</v>
      </c>
      <c r="C83" s="84"/>
      <c r="D83" s="96">
        <v>66.988435419500476</v>
      </c>
      <c r="E83" s="7">
        <v>72.344085696093984</v>
      </c>
      <c r="F83" s="131">
        <v>34.715031093371543</v>
      </c>
      <c r="G83" s="7">
        <v>97.569706832994626</v>
      </c>
      <c r="H83" s="9">
        <v>56.762770462653037</v>
      </c>
    </row>
    <row r="84" spans="1:8" x14ac:dyDescent="0.25">
      <c r="A84" s="57">
        <v>9</v>
      </c>
      <c r="B84" s="68" t="s">
        <v>20</v>
      </c>
      <c r="C84" s="84"/>
      <c r="D84" s="96">
        <v>49.484557734287598</v>
      </c>
      <c r="E84" s="7">
        <v>48.88168784122206</v>
      </c>
      <c r="F84" s="131">
        <v>33.58422660165234</v>
      </c>
      <c r="G84" s="7">
        <v>89.170530640294103</v>
      </c>
      <c r="H84" s="9">
        <v>30.75983197342217</v>
      </c>
    </row>
    <row r="85" spans="1:8" x14ac:dyDescent="0.25">
      <c r="A85" s="57">
        <v>10</v>
      </c>
      <c r="B85" s="68" t="s">
        <v>21</v>
      </c>
      <c r="C85" s="84"/>
      <c r="D85" s="96">
        <v>49.587116658746986</v>
      </c>
      <c r="E85" s="7">
        <v>59.893445413215659</v>
      </c>
      <c r="F85" s="131">
        <v>74.91100276060611</v>
      </c>
      <c r="G85" s="7">
        <v>71.252859236857418</v>
      </c>
      <c r="H85" s="9">
        <v>78.02192550139732</v>
      </c>
    </row>
    <row r="86" spans="1:8" x14ac:dyDescent="0.25">
      <c r="A86" s="57">
        <v>11</v>
      </c>
      <c r="B86" s="68" t="s">
        <v>47</v>
      </c>
      <c r="C86" s="84"/>
      <c r="D86" s="96">
        <v>38.095092304894834</v>
      </c>
      <c r="E86" s="7"/>
      <c r="F86" s="131"/>
      <c r="G86" s="7"/>
      <c r="H86" s="9">
        <v>42.84617983179168</v>
      </c>
    </row>
    <row r="87" spans="1:8" x14ac:dyDescent="0.25">
      <c r="A87" s="57">
        <v>12</v>
      </c>
      <c r="B87" s="68" t="s">
        <v>22</v>
      </c>
      <c r="C87" s="84"/>
      <c r="D87" s="96">
        <v>52.716689640112115</v>
      </c>
      <c r="E87" s="7">
        <v>53.571977949188167</v>
      </c>
      <c r="F87" s="131">
        <v>28.784029403108768</v>
      </c>
      <c r="G87" s="7">
        <v>90.43818917299663</v>
      </c>
      <c r="H87" s="9">
        <v>36.979438371033133</v>
      </c>
    </row>
    <row r="88" spans="1:8" x14ac:dyDescent="0.25">
      <c r="A88" s="57">
        <v>13</v>
      </c>
      <c r="B88" s="68" t="s">
        <v>0</v>
      </c>
      <c r="C88" s="84"/>
      <c r="D88" s="96">
        <v>63.260860729900557</v>
      </c>
      <c r="E88" s="7"/>
      <c r="F88" s="131"/>
      <c r="G88" s="7"/>
      <c r="H88" s="9">
        <v>44.571424802198791</v>
      </c>
    </row>
    <row r="89" spans="1:8" x14ac:dyDescent="0.25">
      <c r="A89" s="57">
        <v>14</v>
      </c>
      <c r="B89" s="68" t="s">
        <v>1</v>
      </c>
      <c r="C89" s="84"/>
      <c r="D89" s="96">
        <v>42.426693262100649</v>
      </c>
      <c r="E89" s="7"/>
      <c r="F89" s="131"/>
      <c r="G89" s="7"/>
      <c r="H89" s="9">
        <v>88.573395216019307</v>
      </c>
    </row>
    <row r="90" spans="1:8" x14ac:dyDescent="0.25">
      <c r="A90" s="57">
        <v>15</v>
      </c>
      <c r="B90" s="68" t="s">
        <v>2</v>
      </c>
      <c r="C90" s="84"/>
      <c r="D90" s="96">
        <v>41.535718609489933</v>
      </c>
      <c r="E90" s="7"/>
      <c r="F90" s="131"/>
      <c r="G90" s="7"/>
      <c r="H90" s="9">
        <v>89.846840945990863</v>
      </c>
    </row>
    <row r="91" spans="1:8" x14ac:dyDescent="0.25">
      <c r="A91" s="57">
        <v>16</v>
      </c>
      <c r="B91" s="68" t="s">
        <v>3</v>
      </c>
      <c r="C91" s="84"/>
      <c r="D91" s="96">
        <v>43.356168161673068</v>
      </c>
      <c r="E91" s="7"/>
      <c r="F91" s="131"/>
      <c r="G91" s="7"/>
      <c r="H91" s="9">
        <v>52.275686375520891</v>
      </c>
    </row>
    <row r="92" spans="1:8" x14ac:dyDescent="0.25">
      <c r="A92" s="57">
        <v>17</v>
      </c>
      <c r="B92" s="68" t="s">
        <v>4</v>
      </c>
      <c r="C92" s="84"/>
      <c r="D92" s="96">
        <v>41.10019266875549</v>
      </c>
      <c r="E92" s="7"/>
      <c r="F92" s="131"/>
      <c r="G92" s="7"/>
      <c r="H92" s="9">
        <v>90.139410714413387</v>
      </c>
    </row>
    <row r="93" spans="1:8" x14ac:dyDescent="0.25">
      <c r="A93" s="57">
        <v>18</v>
      </c>
      <c r="B93" s="68" t="s">
        <v>5</v>
      </c>
      <c r="C93" s="84"/>
      <c r="D93" s="96">
        <v>57.397004539659434</v>
      </c>
      <c r="E93" s="7"/>
      <c r="F93" s="131"/>
      <c r="G93" s="7"/>
      <c r="H93" s="9">
        <v>48.694094309463061</v>
      </c>
    </row>
    <row r="94" spans="1:8" x14ac:dyDescent="0.25">
      <c r="A94" s="50">
        <v>20</v>
      </c>
      <c r="B94" s="68" t="s">
        <v>6</v>
      </c>
      <c r="C94" s="84"/>
      <c r="D94" s="96">
        <v>42.614985777554743</v>
      </c>
      <c r="E94" s="7">
        <v>73.71011854718121</v>
      </c>
      <c r="F94" s="131">
        <v>43.971077253607014</v>
      </c>
      <c r="G94" s="90">
        <v>71.846852479174302</v>
      </c>
      <c r="H94" s="9">
        <v>80.167012645641805</v>
      </c>
    </row>
    <row r="95" spans="1:8" x14ac:dyDescent="0.25">
      <c r="A95" s="57">
        <v>21</v>
      </c>
      <c r="B95" s="68" t="s">
        <v>7</v>
      </c>
      <c r="C95" s="84"/>
      <c r="D95" s="96">
        <v>34.082864221147041</v>
      </c>
      <c r="E95" s="7">
        <v>50.458529006651773</v>
      </c>
      <c r="F95" s="131">
        <v>27.014181728368243</v>
      </c>
      <c r="G95" s="7">
        <v>76.094434266927252</v>
      </c>
      <c r="H95" s="9">
        <v>76.833551688032415</v>
      </c>
    </row>
    <row r="96" spans="1:8" x14ac:dyDescent="0.25">
      <c r="A96" s="57">
        <v>22</v>
      </c>
      <c r="B96" s="68" t="s">
        <v>8</v>
      </c>
      <c r="C96" s="84"/>
      <c r="D96" s="96">
        <v>32.368465816224194</v>
      </c>
      <c r="E96" s="7"/>
      <c r="F96" s="131"/>
      <c r="G96" s="7"/>
      <c r="H96" s="9">
        <v>55.000645435965936</v>
      </c>
    </row>
    <row r="97" spans="1:45" x14ac:dyDescent="0.25">
      <c r="A97" s="57">
        <v>23</v>
      </c>
      <c r="B97" s="68" t="s">
        <v>9</v>
      </c>
      <c r="C97" s="84"/>
      <c r="D97" s="96">
        <v>36.301081179526179</v>
      </c>
      <c r="E97" s="7"/>
      <c r="F97" s="131"/>
      <c r="G97" s="7"/>
      <c r="H97" s="9">
        <v>41.72434142350356</v>
      </c>
    </row>
    <row r="98" spans="1:45" x14ac:dyDescent="0.25">
      <c r="A98" s="57">
        <v>24</v>
      </c>
      <c r="B98" s="68" t="s">
        <v>10</v>
      </c>
      <c r="C98" s="84"/>
      <c r="D98" s="96">
        <v>44.92514342008829</v>
      </c>
      <c r="E98" s="7"/>
      <c r="F98" s="131"/>
      <c r="G98" s="7"/>
      <c r="H98" s="9">
        <v>65.890725218054001</v>
      </c>
    </row>
    <row r="99" spans="1:45" x14ac:dyDescent="0.25">
      <c r="A99" s="57">
        <v>25</v>
      </c>
      <c r="B99" s="68" t="s">
        <v>11</v>
      </c>
      <c r="C99" s="84"/>
      <c r="D99" s="96">
        <v>49.736438604931635</v>
      </c>
      <c r="E99" s="7"/>
      <c r="F99" s="131"/>
      <c r="G99" s="7"/>
      <c r="H99" s="9">
        <v>85.276745010902758</v>
      </c>
    </row>
    <row r="100" spans="1:45" x14ac:dyDescent="0.25">
      <c r="A100" s="57">
        <v>26</v>
      </c>
      <c r="B100" s="68" t="s">
        <v>12</v>
      </c>
      <c r="C100" s="84"/>
      <c r="D100" s="96">
        <v>44.943476354365281</v>
      </c>
      <c r="E100" s="7"/>
      <c r="F100" s="131"/>
      <c r="G100" s="7"/>
      <c r="H100" s="9">
        <v>81.786113896722583</v>
      </c>
    </row>
    <row r="101" spans="1:45" ht="15.75" thickBot="1" x14ac:dyDescent="0.3">
      <c r="A101" s="119">
        <v>27</v>
      </c>
      <c r="B101" s="69" t="s">
        <v>13</v>
      </c>
      <c r="C101" s="85"/>
      <c r="D101" s="97">
        <v>47.703852509645671</v>
      </c>
      <c r="E101" s="86">
        <v>76.173952371298</v>
      </c>
      <c r="F101" s="132">
        <v>85.934590732952472</v>
      </c>
      <c r="G101" s="86">
        <v>70.182621146981745</v>
      </c>
      <c r="H101" s="10">
        <v>86.004142767944074</v>
      </c>
    </row>
    <row r="102" spans="1:45" x14ac:dyDescent="0.25">
      <c r="A102" s="48"/>
      <c r="B102" s="48"/>
      <c r="C102" s="48"/>
      <c r="D102" s="48"/>
      <c r="E102" s="48"/>
      <c r="F102" s="48"/>
      <c r="G102" s="48"/>
      <c r="H102" s="48"/>
    </row>
    <row r="103" spans="1:45" x14ac:dyDescent="0.25">
      <c r="A103" s="48"/>
      <c r="B103" s="49"/>
      <c r="C103" s="50"/>
      <c r="D103" s="51"/>
      <c r="E103" s="52"/>
      <c r="F103" s="52"/>
      <c r="G103" s="52"/>
      <c r="H103" s="52"/>
    </row>
    <row r="104" spans="1:45" x14ac:dyDescent="0.25">
      <c r="A104" s="53"/>
      <c r="B104" s="32" t="s">
        <v>25</v>
      </c>
      <c r="C104" s="5"/>
      <c r="D104" s="5">
        <f>AVERAGE(D77:D101)</f>
        <v>45.584907698758087</v>
      </c>
      <c r="E104" s="5">
        <f>AVERAGE(E77:E101)</f>
        <v>66.142437331054282</v>
      </c>
      <c r="F104" s="5">
        <f>AVERAGE(F77:F101)</f>
        <v>55.584407387415347</v>
      </c>
      <c r="G104" s="5">
        <f>AVERAGE(G77:G101)</f>
        <v>78.282173408490451</v>
      </c>
      <c r="H104" s="5">
        <f>AVERAGE(H77:H101)</f>
        <v>69.121360755492034</v>
      </c>
    </row>
    <row r="105" spans="1:45" x14ac:dyDescent="0.25">
      <c r="A105" s="53"/>
      <c r="B105" s="32" t="s">
        <v>29</v>
      </c>
      <c r="C105" s="5"/>
      <c r="D105" s="5">
        <f>STDEV(D77:D101)</f>
        <v>8.60364582523294</v>
      </c>
      <c r="E105" s="5">
        <f>STDEV(E77:E101)</f>
        <v>10.993288876694974</v>
      </c>
      <c r="F105" s="5">
        <f>STDEV(F77:F101)</f>
        <v>23.409033868285597</v>
      </c>
      <c r="G105" s="5">
        <f>STDEV(G77:G101)</f>
        <v>10.326407753179812</v>
      </c>
      <c r="H105" s="5">
        <f>STDEV(H77:H101)</f>
        <v>19.650239035495876</v>
      </c>
    </row>
    <row r="106" spans="1:45" x14ac:dyDescent="0.25">
      <c r="A106" s="53"/>
      <c r="B106" s="32" t="s">
        <v>26</v>
      </c>
      <c r="C106" s="33"/>
      <c r="D106" s="33">
        <f>COUNT(D77:D101)</f>
        <v>25</v>
      </c>
      <c r="E106" s="33">
        <f>COUNT(E77:E101)</f>
        <v>11</v>
      </c>
      <c r="F106" s="33">
        <f>COUNT(F77:F101)</f>
        <v>11</v>
      </c>
      <c r="G106" s="33">
        <f>COUNT(G77:G101)</f>
        <v>11</v>
      </c>
      <c r="H106" s="33">
        <f>COUNT(H77:H101)</f>
        <v>25</v>
      </c>
    </row>
    <row r="107" spans="1:45" x14ac:dyDescent="0.25">
      <c r="A107" s="54"/>
      <c r="B107" s="32" t="s">
        <v>27</v>
      </c>
      <c r="C107" s="1"/>
      <c r="D107" s="1">
        <f>MIN(D77:D101)</f>
        <v>32.368465816224194</v>
      </c>
      <c r="E107" s="1">
        <f>MIN(E77:E101)</f>
        <v>48.88168784122206</v>
      </c>
      <c r="F107" s="1">
        <f>MIN(F77:F101)</f>
        <v>27.014181728368243</v>
      </c>
      <c r="G107" s="1">
        <f>MIN(G77:G101)</f>
        <v>67.622283374094522</v>
      </c>
      <c r="H107" s="1">
        <f>MIN(H77:H101)</f>
        <v>30.75983197342217</v>
      </c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</row>
    <row r="108" spans="1:45" x14ac:dyDescent="0.25">
      <c r="A108" s="54"/>
      <c r="B108" s="32" t="s">
        <v>28</v>
      </c>
      <c r="C108" s="1"/>
      <c r="D108" s="1">
        <f>MAX(D77:D101)</f>
        <v>66.988435419500476</v>
      </c>
      <c r="E108" s="1">
        <f>MAX(E77:E101)</f>
        <v>77.399081625508273</v>
      </c>
      <c r="F108" s="1">
        <f>MAX(F77:F101)</f>
        <v>90.262728832713762</v>
      </c>
      <c r="G108" s="1">
        <f>MAX(G77:G101)</f>
        <v>97.569706832994626</v>
      </c>
      <c r="H108" s="1">
        <f>MAX(H77:H101)</f>
        <v>93.747240176304942</v>
      </c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</row>
    <row r="109" spans="1:45" x14ac:dyDescent="0.25">
      <c r="B109" s="56"/>
      <c r="C109" s="57"/>
      <c r="D109" s="57"/>
      <c r="E109" s="57"/>
      <c r="F109" s="57"/>
      <c r="G109" s="57"/>
    </row>
    <row r="110" spans="1:45" x14ac:dyDescent="0.25">
      <c r="B110" s="56"/>
      <c r="C110" s="57"/>
      <c r="D110" s="57"/>
      <c r="E110" s="57"/>
      <c r="F110" s="57"/>
      <c r="G110" s="57"/>
    </row>
    <row r="111" spans="1:45" x14ac:dyDescent="0.25">
      <c r="B111" s="56"/>
      <c r="C111" s="57"/>
      <c r="D111" s="57"/>
      <c r="E111" s="57"/>
      <c r="F111" s="57"/>
      <c r="G111" s="57"/>
    </row>
    <row r="112" spans="1:45" x14ac:dyDescent="0.25">
      <c r="B112" s="56"/>
      <c r="C112" s="57"/>
      <c r="D112" s="57"/>
      <c r="E112" s="57"/>
      <c r="F112" s="57"/>
      <c r="G112" s="57"/>
    </row>
    <row r="113" spans="2:7" x14ac:dyDescent="0.25">
      <c r="B113" s="56"/>
      <c r="C113" s="57"/>
      <c r="D113" s="57"/>
      <c r="E113" s="57"/>
      <c r="F113" s="57"/>
      <c r="G113" s="57"/>
    </row>
    <row r="114" spans="2:7" x14ac:dyDescent="0.25">
      <c r="B114" s="56"/>
      <c r="C114" s="57"/>
      <c r="D114" s="57"/>
      <c r="E114" s="57"/>
      <c r="F114" s="57"/>
      <c r="G114" s="57"/>
    </row>
    <row r="115" spans="2:7" x14ac:dyDescent="0.25">
      <c r="B115" s="62"/>
      <c r="C115" s="63"/>
    </row>
    <row r="116" spans="2:7" x14ac:dyDescent="0.25">
      <c r="B116" s="41"/>
      <c r="C116" s="12"/>
      <c r="D116" s="64"/>
      <c r="E116" s="64"/>
    </row>
    <row r="117" spans="2:7" x14ac:dyDescent="0.25">
      <c r="B117" s="65"/>
      <c r="C117" s="55"/>
    </row>
    <row r="118" spans="2:7" x14ac:dyDescent="0.25">
      <c r="B118" s="41"/>
      <c r="C118" s="12"/>
    </row>
  </sheetData>
  <sortState ref="A83:H107">
    <sortCondition ref="A83:A107"/>
  </sortState>
  <mergeCells count="3">
    <mergeCell ref="A75:B75"/>
    <mergeCell ref="A1:B1"/>
    <mergeCell ref="A38:B3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1. EMPLOYMENT</vt:lpstr>
      <vt:lpstr>2. PARTICIPATION</vt:lpstr>
      <vt:lpstr>3. INDEP_LIVING</vt:lpstr>
      <vt:lpstr>4. CAPACITY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azaidi</dc:creator>
  <cp:lastModifiedBy>Yolanda GONZALEZ</cp:lastModifiedBy>
  <cp:lastPrinted>2018-03-12T08:46:58Z</cp:lastPrinted>
  <dcterms:created xsi:type="dcterms:W3CDTF">2012-03-19T07:57:12Z</dcterms:created>
  <dcterms:modified xsi:type="dcterms:W3CDTF">2019-07-26T15:48:11Z</dcterms:modified>
</cp:coreProperties>
</file>